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hidePivotFieldList="1" defaultThemeVersion="166925"/>
  <mc:AlternateContent xmlns:mc="http://schemas.openxmlformats.org/markup-compatibility/2006">
    <mc:Choice Requires="x15">
      <x15ac:absPath xmlns:x15ac="http://schemas.microsoft.com/office/spreadsheetml/2010/11/ac" url="C:\Users\shine\Downloads\"/>
    </mc:Choice>
  </mc:AlternateContent>
  <xr:revisionPtr revIDLastSave="0" documentId="13_ncr:1_{4B44431B-24E5-452E-A34F-D7877FF2C7A5}" xr6:coauthVersionLast="47" xr6:coauthVersionMax="47" xr10:uidLastSave="{00000000-0000-0000-0000-000000000000}"/>
  <bookViews>
    <workbookView xWindow="-110" yWindow="-110" windowWidth="19420" windowHeight="10300" tabRatio="770" xr2:uid="{FF560FE0-E19B-40B4-AEC7-79AA95C4B721}"/>
  </bookViews>
  <sheets>
    <sheet name="PPA Data" sheetId="1" r:id="rId1"/>
    <sheet name="PPA Rates comparison" sheetId="12" r:id="rId2"/>
    <sheet name="Weighted Average analysis" sheetId="18" r:id="rId3"/>
    <sheet name="Inference from PPA details" sheetId="17" r:id="rId4"/>
  </sheets>
  <definedNames>
    <definedName name="_xlnm._FilterDatabase" localSheetId="0" hidden="1">'PPA Data'!$A$2:$K$254</definedName>
    <definedName name="Slicer_SOURCE1">#N/A</definedName>
    <definedName name="Slicer_STATE1">#N/A</definedName>
    <definedName name="Slicer_YEAR1">#N/A</definedName>
  </definedNames>
  <calcPr calcId="191029"/>
  <pivotCaches>
    <pivotCache cacheId="0" r:id="rId5"/>
  </pivotCaches>
  <extLst>
    <ext xmlns:x14="http://schemas.microsoft.com/office/spreadsheetml/2009/9/main" uri="{BBE1A952-AA13-448e-AADC-164F8A28A991}">
      <x14:slicerCaches>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8" l="1"/>
  <c r="H191" i="1" l="1"/>
  <c r="H193" i="1"/>
  <c r="H192" i="1"/>
  <c r="H194" i="1"/>
  <c r="C29" i="1"/>
  <c r="C133" i="1"/>
  <c r="C112" i="1"/>
  <c r="C131" i="1"/>
  <c r="C104" i="1"/>
  <c r="C153" i="1"/>
  <c r="C3" i="1"/>
  <c r="C12" i="1"/>
  <c r="C121" i="1"/>
  <c r="C144" i="1"/>
  <c r="C7" i="1"/>
  <c r="C161" i="1"/>
  <c r="C142" i="1"/>
  <c r="C140" i="1"/>
  <c r="C251" i="1"/>
  <c r="C90" i="1"/>
  <c r="C10" i="1"/>
  <c r="C20" i="1"/>
  <c r="C145" i="1"/>
  <c r="C115" i="1"/>
  <c r="C135" i="1"/>
  <c r="C157" i="1"/>
  <c r="C149" i="1"/>
  <c r="C103" i="1"/>
  <c r="C150" i="1"/>
  <c r="C4" i="1"/>
  <c r="C14" i="1"/>
  <c r="C117" i="1"/>
  <c r="C143" i="1"/>
  <c r="C148" i="1"/>
  <c r="C160" i="1"/>
  <c r="C139" i="1"/>
  <c r="C134" i="1"/>
  <c r="C252" i="1"/>
  <c r="C91" i="1"/>
  <c r="C156" i="1"/>
  <c r="C130" i="1"/>
  <c r="C147" i="1"/>
  <c r="C162" i="1"/>
  <c r="C154" i="1"/>
  <c r="C11" i="1"/>
  <c r="C19" i="1"/>
  <c r="C159" i="1"/>
  <c r="C155" i="1"/>
  <c r="C107" i="1"/>
  <c r="C5" i="1"/>
  <c r="C16" i="1"/>
  <c r="C25" i="1"/>
  <c r="C120" i="1"/>
  <c r="C190" i="1"/>
  <c r="C187" i="1"/>
  <c r="C179" i="1"/>
  <c r="C113" i="1"/>
  <c r="C114" i="1"/>
  <c r="C93" i="1"/>
  <c r="C175" i="1"/>
  <c r="C146" i="1"/>
  <c r="C151" i="1"/>
  <c r="C180" i="1"/>
  <c r="C172" i="1"/>
  <c r="C17" i="1"/>
  <c r="C15" i="1"/>
  <c r="C163" i="1"/>
  <c r="C170" i="1"/>
  <c r="C105" i="1"/>
  <c r="C6" i="1"/>
  <c r="C18" i="1"/>
  <c r="C32" i="1"/>
  <c r="C122" i="1"/>
  <c r="C182" i="1"/>
  <c r="C111" i="1"/>
  <c r="C108" i="1"/>
  <c r="C253" i="1"/>
  <c r="C92" i="1"/>
  <c r="C164" i="1"/>
  <c r="C129" i="1"/>
  <c r="C126" i="1"/>
  <c r="C166" i="1"/>
  <c r="C174" i="1"/>
  <c r="C21" i="1"/>
  <c r="C22" i="1"/>
  <c r="C165" i="1"/>
  <c r="C178" i="1"/>
  <c r="C106" i="1"/>
  <c r="C31" i="1"/>
  <c r="C35" i="1"/>
  <c r="C36" i="1"/>
  <c r="C119" i="1"/>
  <c r="C184" i="1"/>
  <c r="C169" i="1"/>
  <c r="C118" i="1"/>
  <c r="C116" i="1"/>
  <c r="C249" i="1"/>
  <c r="C89" i="1"/>
  <c r="C158" i="1"/>
  <c r="C138" i="1"/>
  <c r="C137" i="1"/>
  <c r="C168" i="1"/>
  <c r="C176" i="1"/>
  <c r="C27" i="1"/>
  <c r="C26" i="1"/>
  <c r="C173" i="1"/>
  <c r="C186" i="1"/>
  <c r="C110" i="1"/>
  <c r="C9" i="1"/>
  <c r="C30" i="1"/>
  <c r="C33" i="1"/>
  <c r="C132" i="1"/>
  <c r="C189" i="1"/>
  <c r="C177" i="1"/>
  <c r="C125" i="1"/>
  <c r="C128" i="1"/>
  <c r="C250" i="1"/>
  <c r="C88" i="1"/>
  <c r="C152" i="1"/>
  <c r="C136" i="1"/>
  <c r="C141" i="1"/>
  <c r="C171" i="1"/>
  <c r="C167" i="1"/>
  <c r="C24" i="1"/>
  <c r="C23" i="1"/>
  <c r="C181" i="1"/>
  <c r="C185" i="1"/>
  <c r="C109" i="1"/>
  <c r="C8" i="1"/>
  <c r="C28" i="1"/>
  <c r="C34" i="1"/>
  <c r="C123" i="1"/>
  <c r="C188" i="1"/>
  <c r="C183" i="1"/>
  <c r="C124" i="1"/>
  <c r="C127" i="1"/>
  <c r="C254" i="1"/>
  <c r="C87" i="1"/>
  <c r="C13" i="1"/>
  <c r="G151" i="1"/>
  <c r="G130" i="1"/>
  <c r="G147" i="1"/>
  <c r="G162" i="1"/>
  <c r="G154" i="1"/>
  <c r="G11" i="1"/>
  <c r="G19" i="1"/>
  <c r="G159" i="1"/>
  <c r="G155" i="1"/>
  <c r="G107" i="1"/>
  <c r="G5" i="1"/>
  <c r="G16" i="1"/>
  <c r="G25" i="1"/>
  <c r="G120" i="1"/>
  <c r="G190" i="1"/>
  <c r="G187" i="1"/>
  <c r="G179" i="1"/>
  <c r="G113" i="1"/>
  <c r="G114" i="1"/>
  <c r="G93" i="1"/>
  <c r="G175" i="1"/>
  <c r="G146" i="1"/>
  <c r="G180" i="1"/>
  <c r="G172" i="1"/>
  <c r="G17" i="1"/>
  <c r="G15" i="1"/>
  <c r="G163" i="1"/>
  <c r="G170" i="1"/>
  <c r="G105" i="1"/>
  <c r="G6" i="1"/>
  <c r="G18" i="1"/>
  <c r="G32" i="1"/>
  <c r="G122" i="1"/>
  <c r="G182" i="1"/>
  <c r="G111" i="1"/>
  <c r="G108" i="1"/>
  <c r="G253" i="1"/>
  <c r="G92" i="1"/>
  <c r="G164" i="1"/>
  <c r="G129" i="1"/>
  <c r="G126" i="1"/>
  <c r="G166" i="1"/>
  <c r="G174" i="1"/>
  <c r="G21" i="1"/>
  <c r="G22" i="1"/>
  <c r="G165" i="1"/>
  <c r="G178" i="1"/>
  <c r="G106" i="1"/>
  <c r="G31" i="1"/>
  <c r="G35" i="1"/>
  <c r="G36" i="1"/>
  <c r="G119" i="1"/>
  <c r="G184" i="1"/>
  <c r="G169" i="1"/>
  <c r="G118" i="1"/>
  <c r="G116" i="1"/>
  <c r="G249" i="1"/>
  <c r="G89" i="1"/>
  <c r="G158" i="1"/>
  <c r="G138" i="1"/>
  <c r="G137" i="1"/>
  <c r="G168" i="1"/>
  <c r="G176" i="1"/>
  <c r="G27" i="1"/>
  <c r="G26" i="1"/>
  <c r="G173" i="1"/>
  <c r="G186" i="1"/>
  <c r="G110" i="1"/>
  <c r="G9" i="1"/>
  <c r="G30" i="1"/>
  <c r="G33" i="1"/>
  <c r="G132" i="1"/>
  <c r="G189" i="1"/>
  <c r="G177" i="1"/>
  <c r="G125" i="1"/>
  <c r="G128" i="1"/>
  <c r="G250" i="1"/>
  <c r="G88" i="1"/>
  <c r="G152" i="1"/>
  <c r="G136" i="1"/>
  <c r="G141" i="1"/>
  <c r="G171" i="1"/>
  <c r="G167" i="1"/>
  <c r="G24" i="1"/>
  <c r="G23" i="1"/>
  <c r="G181" i="1"/>
  <c r="G185" i="1"/>
  <c r="G109" i="1"/>
  <c r="G8" i="1"/>
  <c r="G28" i="1"/>
  <c r="G34" i="1"/>
  <c r="G123" i="1"/>
  <c r="G188" i="1"/>
  <c r="G183" i="1"/>
  <c r="G124" i="1"/>
  <c r="G127" i="1"/>
  <c r="G254" i="1"/>
  <c r="G87" i="1"/>
  <c r="G156" i="1"/>
</calcChain>
</file>

<file path=xl/sharedStrings.xml><?xml version="1.0" encoding="utf-8"?>
<sst xmlns="http://schemas.openxmlformats.org/spreadsheetml/2006/main" count="1474" uniqueCount="206">
  <si>
    <t>YEAR</t>
  </si>
  <si>
    <t>TYPE OF CONTRACT</t>
  </si>
  <si>
    <t>SOURCE</t>
  </si>
  <si>
    <t>STATE</t>
  </si>
  <si>
    <t>Tamil Nadu</t>
  </si>
  <si>
    <t>POWER(MW)</t>
  </si>
  <si>
    <t>L</t>
  </si>
  <si>
    <t>Thermal</t>
  </si>
  <si>
    <t>Nuclear</t>
  </si>
  <si>
    <t>BUYER</t>
  </si>
  <si>
    <t>SELLER</t>
  </si>
  <si>
    <t>TANGEDCO</t>
  </si>
  <si>
    <t>Pillaiperumalnallur</t>
  </si>
  <si>
    <t>TAQA</t>
  </si>
  <si>
    <t>LANCO</t>
  </si>
  <si>
    <t>Neyveli</t>
  </si>
  <si>
    <t>Simhadri</t>
  </si>
  <si>
    <t>NTPC</t>
  </si>
  <si>
    <t>Talcher</t>
  </si>
  <si>
    <t>Madras AGS</t>
  </si>
  <si>
    <t>Kaiga AGS</t>
  </si>
  <si>
    <t>Kudamkulam</t>
  </si>
  <si>
    <t>NTPL</t>
  </si>
  <si>
    <t>Ramagundam</t>
  </si>
  <si>
    <t>Madurai Power Corp.</t>
  </si>
  <si>
    <t>PIONEER</t>
  </si>
  <si>
    <t>Solar</t>
  </si>
  <si>
    <t>Kudgi</t>
  </si>
  <si>
    <t>NLC</t>
  </si>
  <si>
    <t>Penna</t>
  </si>
  <si>
    <t>WBSEDCL</t>
  </si>
  <si>
    <t>JSW Solar</t>
  </si>
  <si>
    <t>West Bengal</t>
  </si>
  <si>
    <t>Adani Renewable Energy</t>
  </si>
  <si>
    <t>NHPC Solar</t>
  </si>
  <si>
    <t>QUANTA (MU)</t>
  </si>
  <si>
    <t>Jyothikiran Energy</t>
  </si>
  <si>
    <t>Puducherry</t>
  </si>
  <si>
    <t>Wind</t>
  </si>
  <si>
    <t>SECI</t>
  </si>
  <si>
    <t>Electricity Dept Puducherry</t>
  </si>
  <si>
    <t>M</t>
  </si>
  <si>
    <t>Convergence energy services</t>
  </si>
  <si>
    <t>Chandigarh Electricity Dept</t>
  </si>
  <si>
    <t>Goa</t>
  </si>
  <si>
    <t>Chandigarh</t>
  </si>
  <si>
    <t>Maharashtra</t>
  </si>
  <si>
    <t>MSEDCL</t>
  </si>
  <si>
    <t>MH Tech Solaire India</t>
  </si>
  <si>
    <t>Renew solar power</t>
  </si>
  <si>
    <t>ACME Chottorgarh Solar</t>
  </si>
  <si>
    <t>Tata power renewable</t>
  </si>
  <si>
    <t>Azure power</t>
  </si>
  <si>
    <t>Krishita multritrade ltd</t>
  </si>
  <si>
    <t>Renew sun bright</t>
  </si>
  <si>
    <t>Avaada sunce energy</t>
  </si>
  <si>
    <t>ACME Heergarh Powertech</t>
  </si>
  <si>
    <t>MSPGCL</t>
  </si>
  <si>
    <t>Juniper green</t>
  </si>
  <si>
    <t>TP Kirnali pvt ltd</t>
  </si>
  <si>
    <t>Avaada MH Sustainable</t>
  </si>
  <si>
    <t xml:space="preserve">Maharashtra state power generation </t>
  </si>
  <si>
    <t>ACME Sirkar pvt ltd</t>
  </si>
  <si>
    <t>Renew dinkar urja</t>
  </si>
  <si>
    <t>Avaada sunenergy</t>
  </si>
  <si>
    <t>SJVN Green energy</t>
  </si>
  <si>
    <t>Juniper green gamma one</t>
  </si>
  <si>
    <t>SAEL RE Power ltd</t>
  </si>
  <si>
    <t>Talettutayi solar projects</t>
  </si>
  <si>
    <t>KCT Renewable energy</t>
  </si>
  <si>
    <t>Inox wind</t>
  </si>
  <si>
    <t>Mytrah energy</t>
  </si>
  <si>
    <t>Hero wind energy</t>
  </si>
  <si>
    <t>Torrent power Ltd</t>
  </si>
  <si>
    <t>ESSEL Mining</t>
  </si>
  <si>
    <t>Sarla performance Fibers</t>
  </si>
  <si>
    <t>G R Tanti</t>
  </si>
  <si>
    <t>V R Tanti</t>
  </si>
  <si>
    <t>Piyush Agro pvt ltd.</t>
  </si>
  <si>
    <t>P D Gupta</t>
  </si>
  <si>
    <t>Chottabhai jethabhai patel &amp; Co.</t>
  </si>
  <si>
    <t>Enn Enn corp Ltd.</t>
  </si>
  <si>
    <t>Octal suppliers pvt ltd.</t>
  </si>
  <si>
    <t>Green infra wind energy</t>
  </si>
  <si>
    <t>PTC India ltd.</t>
  </si>
  <si>
    <t>SML Electricals</t>
  </si>
  <si>
    <t>Karad power</t>
  </si>
  <si>
    <t>Jaipur Energy India pvt ltd.</t>
  </si>
  <si>
    <t>CLP Wind farms</t>
  </si>
  <si>
    <t>Intech systems chennai</t>
  </si>
  <si>
    <t>Inno automation India</t>
  </si>
  <si>
    <t>Intech automation pvt ltd.</t>
  </si>
  <si>
    <t>NVR Power pvt ltd.</t>
  </si>
  <si>
    <t>Vostok fareast pvt securities pvt ltd.</t>
  </si>
  <si>
    <t>Bengal cardboard industries.</t>
  </si>
  <si>
    <t>Silverline investment company</t>
  </si>
  <si>
    <t>KPL International</t>
  </si>
  <si>
    <t>Shreem Electric ltd.</t>
  </si>
  <si>
    <t>Bengal beverages</t>
  </si>
  <si>
    <t>P V Chandran</t>
  </si>
  <si>
    <t>HVK International</t>
  </si>
  <si>
    <t>M S Siva Electric generation pvt ltd.</t>
  </si>
  <si>
    <t>Sri Manmaya Textiles pvt ltd.</t>
  </si>
  <si>
    <t>CLP Windfarms</t>
  </si>
  <si>
    <t>T R Tanti</t>
  </si>
  <si>
    <t>Intech power kovai pvt ltd.</t>
  </si>
  <si>
    <t>G2 Technology pvt ltd.J285</t>
  </si>
  <si>
    <t>Small Hydro</t>
  </si>
  <si>
    <t>GOMWRD</t>
  </si>
  <si>
    <t>Sri swami samarth engineers</t>
  </si>
  <si>
    <t>Avalon power pvt ltd.</t>
  </si>
  <si>
    <t>Mahati hydro power projects</t>
  </si>
  <si>
    <t>DLI India pvt ltd.</t>
  </si>
  <si>
    <t>Celerity power</t>
  </si>
  <si>
    <t>Mahati Vidarbh Hydropower</t>
  </si>
  <si>
    <t>Arti Hydropower</t>
  </si>
  <si>
    <t>Rohan Rajdeep hydropower</t>
  </si>
  <si>
    <t>Kamdar Infrastructure pvt ltd.</t>
  </si>
  <si>
    <t>Asoka sthapadya pvt ltd.</t>
  </si>
  <si>
    <t>Sanjay B Patil</t>
  </si>
  <si>
    <t>Asoka Buildcon Ltd.</t>
  </si>
  <si>
    <t>Mohite Industries</t>
  </si>
  <si>
    <t>Odisha</t>
  </si>
  <si>
    <t>GridCo</t>
  </si>
  <si>
    <t>Grand Total</t>
  </si>
  <si>
    <t>WA</t>
  </si>
  <si>
    <t>Median</t>
  </si>
  <si>
    <t>Mean</t>
  </si>
  <si>
    <t>Mode</t>
  </si>
  <si>
    <t>Not specified</t>
  </si>
  <si>
    <t>VC(Rs/kWh)</t>
  </si>
  <si>
    <t>FC(Rs/kWh)</t>
  </si>
  <si>
    <t>TC(Rs/kWh)</t>
  </si>
  <si>
    <t>Not Specified</t>
  </si>
  <si>
    <t xml:space="preserve">Abbreviations: </t>
  </si>
  <si>
    <t>Selection</t>
  </si>
  <si>
    <t>ANALYSIS OF RATES OF POWER PURCHASED BY VARIOUS STATES IN INDIA DURING THE PERIOD FROM 1.01.2014 TO 30.09.2023</t>
  </si>
  <si>
    <t>Select options for specific results.</t>
  </si>
  <si>
    <t>THERMAL POWER</t>
  </si>
  <si>
    <t>INFERENCE OF DETAILS OF POWER PURCHASED BY VARIOUS STATES IN INDIA DURING PERIOD 1.01.2014 TO 30.09.2023</t>
  </si>
  <si>
    <t>The most recent power purchase in Tamil Nadu in 2020 from thermal power plants exhibited a low rate of 2.75 Rs/kWh.</t>
  </si>
  <si>
    <t>Seller</t>
  </si>
  <si>
    <t>Buyer</t>
  </si>
  <si>
    <t>SOLAR POWER</t>
  </si>
  <si>
    <t>Uttar Pradesh</t>
  </si>
  <si>
    <t>KSK Mahanadi</t>
  </si>
  <si>
    <t>MB Power</t>
  </si>
  <si>
    <t>RKM Power</t>
  </si>
  <si>
    <t>TRN Energy</t>
  </si>
  <si>
    <t>UP Electricity Dept.</t>
  </si>
  <si>
    <t>WIND POWER</t>
  </si>
  <si>
    <t>The most recent power purchase by Tamil Nadu from wind power plants in 2018 displayed the lowest rate of 2.27 Rs/kWh, which stands as the all-time lowest rate in the available data.</t>
  </si>
  <si>
    <t>ACME Sirkar pvt ltd.</t>
  </si>
  <si>
    <t>NUCLEAR</t>
  </si>
  <si>
    <t>The power purchase by Tamil Nadu from nuclear power plants in 2014 exhibited a low rate of 2.06 Rs/kWh, marking the lowest rate within the available data.</t>
  </si>
  <si>
    <t>SMALL HYDRO</t>
  </si>
  <si>
    <t>State</t>
  </si>
  <si>
    <t>Source</t>
  </si>
  <si>
    <t>SA</t>
  </si>
  <si>
    <t>ANALYSIS OF AVERAGE RATE OF POWER PURCHASED BY VARIOUS STATES FROM 1.01.2014 TO 30.09.2023</t>
  </si>
  <si>
    <t>Type of Average</t>
  </si>
  <si>
    <t>Small hydro</t>
  </si>
  <si>
    <r>
      <rPr>
        <b/>
        <sz val="12"/>
        <color theme="1"/>
        <rFont val="Calibri"/>
        <family val="2"/>
        <scheme val="minor"/>
      </rPr>
      <t>Weighted Average(WA)</t>
    </r>
    <r>
      <rPr>
        <sz val="12"/>
        <color theme="1"/>
        <rFont val="Calibri"/>
        <family val="2"/>
        <scheme val="minor"/>
      </rPr>
      <t xml:space="preserve"> - Calculation that gives varying importance or significance to different data points in a dataset. It's computed by multiplying each data point by its respective weight, summing these products, and dividing by the total weight.</t>
    </r>
  </si>
  <si>
    <t>Total number of PPA</t>
  </si>
  <si>
    <t>Total</t>
  </si>
  <si>
    <t>Average cost (Rs/kWh)</t>
  </si>
  <si>
    <t>Maximum cost (Rs/kWh)</t>
  </si>
  <si>
    <t>Minimum cost (Rs/kWh)</t>
  </si>
  <si>
    <r>
      <rPr>
        <b/>
        <sz val="11"/>
        <color theme="1"/>
        <rFont val="Calibri"/>
        <family val="2"/>
        <scheme val="minor"/>
      </rPr>
      <t xml:space="preserve">Mode - </t>
    </r>
    <r>
      <rPr>
        <sz val="11"/>
        <color theme="1"/>
        <rFont val="Calibri"/>
        <family val="2"/>
        <scheme val="minor"/>
      </rPr>
      <t>Statistical measure that represents the value or values in a dataset that appear most frequently. In other words, it is the value that occurs with the highest frequency within the dataset.</t>
    </r>
  </si>
  <si>
    <r>
      <rPr>
        <b/>
        <sz val="11"/>
        <color theme="1"/>
        <rFont val="Calibri"/>
        <family val="2"/>
        <scheme val="minor"/>
      </rPr>
      <t>Median -</t>
    </r>
    <r>
      <rPr>
        <sz val="11"/>
        <color theme="1"/>
        <rFont val="Calibri"/>
        <family val="2"/>
        <scheme val="minor"/>
      </rPr>
      <t xml:space="preserve"> Statistical measure that represents the middle value in a dataset when the values are arranged in ascending or descending order. It is the value that separates the higher half from the lower half of the data.</t>
    </r>
  </si>
  <si>
    <r>
      <rPr>
        <b/>
        <sz val="11"/>
        <color theme="1"/>
        <rFont val="Calibri"/>
        <family val="2"/>
        <scheme val="minor"/>
      </rPr>
      <t xml:space="preserve">Mean(Simple Average SA) - </t>
    </r>
    <r>
      <rPr>
        <sz val="11"/>
        <color theme="1"/>
        <rFont val="Calibri"/>
        <family val="2"/>
        <scheme val="minor"/>
      </rPr>
      <t>Most common type of average. It is calculated by adding up all the values in a dataset and then dividing by the number of values.</t>
    </r>
  </si>
  <si>
    <t>Lower than 4.29 Rs/kWh</t>
  </si>
  <si>
    <t>Higher than 4.29 Rs/kWh</t>
  </si>
  <si>
    <r>
      <t xml:space="preserve">PPA - </t>
    </r>
    <r>
      <rPr>
        <sz val="11"/>
        <color theme="1"/>
        <rFont val="Calibri"/>
        <family val="2"/>
        <scheme val="minor"/>
      </rPr>
      <t>Power Purchase Agreements</t>
    </r>
    <r>
      <rPr>
        <b/>
        <sz val="11"/>
        <color theme="1"/>
        <rFont val="Calibri"/>
        <family val="2"/>
        <scheme val="minor"/>
      </rPr>
      <t>.</t>
    </r>
  </si>
  <si>
    <t>(blank)</t>
  </si>
  <si>
    <t>Goa and UT</t>
  </si>
  <si>
    <t>Electricity Dept Goa and UT</t>
  </si>
  <si>
    <t>The all-time lowest power price from thermal sources was 2.11 Rs/kWh, which occurred in 2015 by Tamil Nadu.</t>
  </si>
  <si>
    <t>The most recent power purchase of Maharashtra in 2022 from Solar power plants exhibited a low rate of 2.42 Rs/kWh which is all-time lowest price for the period.</t>
  </si>
  <si>
    <t>The power purchase by Maharashtra from small hydro power plants in 2014 exhibited a low rate of 3.11 Rs/kWh, marking the lowest rate from small hydro for the period considered.</t>
  </si>
  <si>
    <t>In 2021, Maharashtra signed the highest rate for small hydro power, purchasing the power at a rate of 6.95 Rs/kWh.</t>
  </si>
  <si>
    <t>The highest rate for nuclear power was signed in 2018 by Tamil Nadu, which purchased power at a rate of 4.42 Rs/kWh.</t>
  </si>
  <si>
    <t>In 2020, Tamil Nadu signed the highest rate for wind power, purchasing it at a rate of 3.71 Rs/kWh.</t>
  </si>
  <si>
    <t>The highest rate for solar power was signed in 2014 at a rate of 6.84 Rs/kWh, and it was purchased by Tamil Nadu.</t>
  </si>
  <si>
    <t>In 2019, Tamil Nadu signed the highest rate for thermal power at a rate of 11.40 Rs/kWh.</t>
  </si>
  <si>
    <t>Overall Mean*</t>
  </si>
  <si>
    <r>
      <rPr>
        <b/>
        <sz val="11"/>
        <color theme="1"/>
        <rFont val="Calibri"/>
        <family val="2"/>
        <scheme val="minor"/>
      </rPr>
      <t xml:space="preserve">*Overall mean - </t>
    </r>
    <r>
      <rPr>
        <sz val="11"/>
        <color theme="1"/>
        <rFont val="Calibri"/>
        <family val="2"/>
        <scheme val="minor"/>
      </rPr>
      <t>Mean value of all rates per unit for each specific source of energy considered for the entire time period.</t>
    </r>
  </si>
  <si>
    <t>Definitions</t>
  </si>
  <si>
    <r>
      <t xml:space="preserve">Out of </t>
    </r>
    <r>
      <rPr>
        <b/>
        <sz val="18"/>
        <color theme="1"/>
        <rFont val="Calibri"/>
        <family val="2"/>
        <scheme val="minor"/>
      </rPr>
      <t>252</t>
    </r>
    <r>
      <rPr>
        <sz val="18"/>
        <color theme="1"/>
        <rFont val="Calibri"/>
        <family val="2"/>
        <scheme val="minor"/>
      </rPr>
      <t xml:space="preserve"> PPAs signed during the recent period considered from 01.01.2014 to 30.09.2023, </t>
    </r>
    <r>
      <rPr>
        <b/>
        <sz val="18"/>
        <color theme="1"/>
        <rFont val="Calibri"/>
        <family val="2"/>
        <scheme val="minor"/>
      </rPr>
      <t>192</t>
    </r>
    <r>
      <rPr>
        <sz val="18"/>
        <color theme="1"/>
        <rFont val="Calibri"/>
        <family val="2"/>
        <scheme val="minor"/>
      </rPr>
      <t xml:space="preserve"> PPAs were signed at a lower cost than </t>
    </r>
    <r>
      <rPr>
        <b/>
        <sz val="18"/>
        <color theme="1"/>
        <rFont val="Calibri"/>
        <family val="2"/>
        <scheme val="minor"/>
      </rPr>
      <t>4.29</t>
    </r>
    <r>
      <rPr>
        <sz val="18"/>
        <color theme="1"/>
        <rFont val="Calibri"/>
        <family val="2"/>
        <scheme val="minor"/>
      </rPr>
      <t xml:space="preserve"> Rs/kWh, while only </t>
    </r>
    <r>
      <rPr>
        <b/>
        <sz val="18"/>
        <color theme="1"/>
        <rFont val="Calibri"/>
        <family val="2"/>
        <scheme val="minor"/>
      </rPr>
      <t xml:space="preserve">60 </t>
    </r>
    <r>
      <rPr>
        <sz val="18"/>
        <color theme="1"/>
        <rFont val="Calibri"/>
        <family val="2"/>
        <scheme val="minor"/>
      </rPr>
      <t xml:space="preserve">PPAs were signed at a rate higher than </t>
    </r>
    <r>
      <rPr>
        <b/>
        <sz val="18"/>
        <color theme="1"/>
        <rFont val="Calibri"/>
        <family val="2"/>
        <scheme val="minor"/>
      </rPr>
      <t>4.29</t>
    </r>
    <r>
      <rPr>
        <sz val="18"/>
        <color theme="1"/>
        <rFont val="Calibri"/>
        <family val="2"/>
        <scheme val="minor"/>
      </rPr>
      <t xml:space="preserve"> Rs/kWh.</t>
    </r>
  </si>
  <si>
    <t>PPA DETAILS OF VARIOUS STATES IN INDIA FOR THE TIME PERIOD 01.01.2014 TO 30.09.2023</t>
  </si>
  <si>
    <t>VC - Variable Cost.</t>
  </si>
  <si>
    <t>FC - Fixed Cost.</t>
  </si>
  <si>
    <t>TC - Total Cost.</t>
  </si>
  <si>
    <t>PPA - Power Purchase Agreements.</t>
  </si>
  <si>
    <t>Collected by</t>
  </si>
  <si>
    <t>Interns of KSERC</t>
  </si>
  <si>
    <t>Created by</t>
  </si>
  <si>
    <t>Suhaib J(Intern)</t>
  </si>
  <si>
    <r>
      <t>From</t>
    </r>
    <r>
      <rPr>
        <b/>
        <sz val="12"/>
        <color theme="1"/>
        <rFont val="Calibri"/>
        <family val="2"/>
        <scheme val="minor"/>
      </rPr>
      <t xml:space="preserve"> 93</t>
    </r>
    <r>
      <rPr>
        <sz val="12"/>
        <color theme="1"/>
        <rFont val="Calibri"/>
        <family val="2"/>
        <scheme val="minor"/>
      </rPr>
      <t xml:space="preserve"> PPA agreements signed for </t>
    </r>
    <r>
      <rPr>
        <b/>
        <sz val="12"/>
        <color theme="1"/>
        <rFont val="Calibri"/>
        <family val="2"/>
        <scheme val="minor"/>
      </rPr>
      <t>thermal power</t>
    </r>
    <r>
      <rPr>
        <sz val="12"/>
        <color theme="1"/>
        <rFont val="Calibri"/>
        <family val="2"/>
        <scheme val="minor"/>
      </rPr>
      <t xml:space="preserve"> by various states,</t>
    </r>
    <r>
      <rPr>
        <b/>
        <sz val="12"/>
        <color theme="1"/>
        <rFont val="Calibri"/>
        <family val="2"/>
        <scheme val="minor"/>
      </rPr>
      <t xml:space="preserve"> 52</t>
    </r>
    <r>
      <rPr>
        <sz val="12"/>
        <color theme="1"/>
        <rFont val="Calibri"/>
        <family val="2"/>
        <scheme val="minor"/>
      </rPr>
      <t xml:space="preserve"> of them were below the marginal cost of </t>
    </r>
    <r>
      <rPr>
        <b/>
        <sz val="12"/>
        <color theme="1"/>
        <rFont val="Calibri"/>
        <family val="2"/>
        <scheme val="minor"/>
      </rPr>
      <t>4.29</t>
    </r>
    <r>
      <rPr>
        <sz val="12"/>
        <color theme="1"/>
        <rFont val="Calibri"/>
        <family val="2"/>
        <scheme val="minor"/>
      </rPr>
      <t xml:space="preserve"> Rs/kWh, whereas </t>
    </r>
    <r>
      <rPr>
        <b/>
        <sz val="12"/>
        <color theme="1"/>
        <rFont val="Calibri"/>
        <family val="2"/>
        <scheme val="minor"/>
      </rPr>
      <t>41</t>
    </r>
    <r>
      <rPr>
        <sz val="12"/>
        <color theme="1"/>
        <rFont val="Calibri"/>
        <family val="2"/>
        <scheme val="minor"/>
      </rPr>
      <t xml:space="preserve"> of them were above the cost. The overall mean rate of purchase of thermal power for the entire PPA period was </t>
    </r>
    <r>
      <rPr>
        <b/>
        <sz val="12"/>
        <color theme="1"/>
        <rFont val="Calibri"/>
        <family val="2"/>
        <scheme val="minor"/>
      </rPr>
      <t>4.65</t>
    </r>
    <r>
      <rPr>
        <sz val="12"/>
        <color theme="1"/>
        <rFont val="Calibri"/>
        <family val="2"/>
        <scheme val="minor"/>
      </rPr>
      <t xml:space="preserve"> Rs/kWh.</t>
    </r>
  </si>
  <si>
    <r>
      <t xml:space="preserve">From </t>
    </r>
    <r>
      <rPr>
        <b/>
        <sz val="12"/>
        <color theme="1"/>
        <rFont val="Calibri"/>
        <family val="2"/>
        <scheme val="minor"/>
      </rPr>
      <t>60</t>
    </r>
    <r>
      <rPr>
        <sz val="12"/>
        <color theme="1"/>
        <rFont val="Calibri"/>
        <family val="2"/>
        <scheme val="minor"/>
      </rPr>
      <t xml:space="preserve"> PPA agreements signed for </t>
    </r>
    <r>
      <rPr>
        <b/>
        <sz val="12"/>
        <color theme="1"/>
        <rFont val="Calibri"/>
        <family val="2"/>
        <scheme val="minor"/>
      </rPr>
      <t xml:space="preserve">wind power </t>
    </r>
    <r>
      <rPr>
        <sz val="12"/>
        <color theme="1"/>
        <rFont val="Calibri"/>
        <family val="2"/>
        <scheme val="minor"/>
      </rPr>
      <t xml:space="preserve">by various states, all of them were under the cost of </t>
    </r>
    <r>
      <rPr>
        <b/>
        <sz val="12"/>
        <color theme="1"/>
        <rFont val="Calibri"/>
        <family val="2"/>
        <scheme val="minor"/>
      </rPr>
      <t>4.29</t>
    </r>
    <r>
      <rPr>
        <sz val="12"/>
        <color theme="1"/>
        <rFont val="Calibri"/>
        <family val="2"/>
        <scheme val="minor"/>
      </rPr>
      <t xml:space="preserve"> Rs/kWh.The overall mean rate of purchase of wind power for the entire PPA period was </t>
    </r>
    <r>
      <rPr>
        <b/>
        <sz val="12"/>
        <color theme="1"/>
        <rFont val="Calibri"/>
        <family val="2"/>
        <scheme val="minor"/>
      </rPr>
      <t>2.76</t>
    </r>
    <r>
      <rPr>
        <sz val="12"/>
        <color theme="1"/>
        <rFont val="Calibri"/>
        <family val="2"/>
        <scheme val="minor"/>
      </rPr>
      <t xml:space="preserve"> Rs/kWh.</t>
    </r>
  </si>
  <si>
    <r>
      <t xml:space="preserve">From </t>
    </r>
    <r>
      <rPr>
        <b/>
        <sz val="12"/>
        <color theme="1"/>
        <rFont val="Calibri"/>
        <family val="2"/>
        <scheme val="minor"/>
      </rPr>
      <t>48</t>
    </r>
    <r>
      <rPr>
        <sz val="12"/>
        <color theme="1"/>
        <rFont val="Calibri"/>
        <family val="2"/>
        <scheme val="minor"/>
      </rPr>
      <t xml:space="preserve"> PPA agreements signed for </t>
    </r>
    <r>
      <rPr>
        <b/>
        <sz val="12"/>
        <color theme="1"/>
        <rFont val="Calibri"/>
        <family val="2"/>
        <scheme val="minor"/>
      </rPr>
      <t>solar power</t>
    </r>
    <r>
      <rPr>
        <sz val="12"/>
        <color theme="1"/>
        <rFont val="Calibri"/>
        <family val="2"/>
        <scheme val="minor"/>
      </rPr>
      <t xml:space="preserve"> by various states, </t>
    </r>
    <r>
      <rPr>
        <b/>
        <sz val="12"/>
        <color theme="1"/>
        <rFont val="Calibri"/>
        <family val="2"/>
        <scheme val="minor"/>
      </rPr>
      <t>41</t>
    </r>
    <r>
      <rPr>
        <sz val="12"/>
        <color theme="1"/>
        <rFont val="Calibri"/>
        <family val="2"/>
        <scheme val="minor"/>
      </rPr>
      <t xml:space="preserve"> of them were below the marginal cost of </t>
    </r>
    <r>
      <rPr>
        <b/>
        <sz val="12"/>
        <color theme="1"/>
        <rFont val="Calibri"/>
        <family val="2"/>
        <scheme val="minor"/>
      </rPr>
      <t>4.29</t>
    </r>
    <r>
      <rPr>
        <sz val="12"/>
        <color theme="1"/>
        <rFont val="Calibri"/>
        <family val="2"/>
        <scheme val="minor"/>
      </rPr>
      <t xml:space="preserve"> Rs/kWh, whereas</t>
    </r>
    <r>
      <rPr>
        <b/>
        <sz val="12"/>
        <color theme="1"/>
        <rFont val="Calibri"/>
        <family val="2"/>
        <scheme val="minor"/>
      </rPr>
      <t xml:space="preserve"> 7</t>
    </r>
    <r>
      <rPr>
        <sz val="12"/>
        <color theme="1"/>
        <rFont val="Calibri"/>
        <family val="2"/>
        <scheme val="minor"/>
      </rPr>
      <t xml:space="preserve"> of them were above the cost. The overall mean rate of purchase of solar power for the entire PPA period was </t>
    </r>
    <r>
      <rPr>
        <b/>
        <sz val="12"/>
        <color theme="1"/>
        <rFont val="Calibri"/>
        <family val="2"/>
        <scheme val="minor"/>
      </rPr>
      <t>3.35</t>
    </r>
    <r>
      <rPr>
        <sz val="12"/>
        <color theme="1"/>
        <rFont val="Calibri"/>
        <family val="2"/>
        <scheme val="minor"/>
      </rPr>
      <t xml:space="preserve"> Rs/kWh.</t>
    </r>
  </si>
  <si>
    <r>
      <t xml:space="preserve">From </t>
    </r>
    <r>
      <rPr>
        <b/>
        <sz val="12"/>
        <color theme="1"/>
        <rFont val="Calibri"/>
        <family val="2"/>
        <scheme val="minor"/>
      </rPr>
      <t>34</t>
    </r>
    <r>
      <rPr>
        <sz val="12"/>
        <color theme="1"/>
        <rFont val="Calibri"/>
        <family val="2"/>
        <scheme val="minor"/>
      </rPr>
      <t xml:space="preserve"> PPA agreements signed for </t>
    </r>
    <r>
      <rPr>
        <b/>
        <sz val="12"/>
        <color theme="1"/>
        <rFont val="Calibri"/>
        <family val="2"/>
        <scheme val="minor"/>
      </rPr>
      <t>nuclear power</t>
    </r>
    <r>
      <rPr>
        <sz val="12"/>
        <color theme="1"/>
        <rFont val="Calibri"/>
        <family val="2"/>
        <scheme val="minor"/>
      </rPr>
      <t xml:space="preserve"> by various states, </t>
    </r>
    <r>
      <rPr>
        <b/>
        <sz val="12"/>
        <color theme="1"/>
        <rFont val="Calibri"/>
        <family val="2"/>
        <scheme val="minor"/>
      </rPr>
      <t>32</t>
    </r>
    <r>
      <rPr>
        <sz val="12"/>
        <color theme="1"/>
        <rFont val="Calibri"/>
        <family val="2"/>
        <scheme val="minor"/>
      </rPr>
      <t xml:space="preserve"> of them were below the marginal cost of</t>
    </r>
    <r>
      <rPr>
        <b/>
        <sz val="12"/>
        <color theme="1"/>
        <rFont val="Calibri"/>
        <family val="2"/>
        <scheme val="minor"/>
      </rPr>
      <t xml:space="preserve"> 4.29</t>
    </r>
    <r>
      <rPr>
        <sz val="12"/>
        <color theme="1"/>
        <rFont val="Calibri"/>
        <family val="2"/>
        <scheme val="minor"/>
      </rPr>
      <t xml:space="preserve"> Rs/kWh, whereas </t>
    </r>
    <r>
      <rPr>
        <b/>
        <sz val="12"/>
        <color theme="1"/>
        <rFont val="Calibri"/>
        <family val="2"/>
        <scheme val="minor"/>
      </rPr>
      <t xml:space="preserve">2 </t>
    </r>
    <r>
      <rPr>
        <sz val="12"/>
        <color theme="1"/>
        <rFont val="Calibri"/>
        <family val="2"/>
        <scheme val="minor"/>
      </rPr>
      <t xml:space="preserve">of them were above the cost. The overall mean rate of purchase of nuclear power for the entire PPA period was </t>
    </r>
    <r>
      <rPr>
        <b/>
        <sz val="12"/>
        <color theme="1"/>
        <rFont val="Calibri"/>
        <family val="2"/>
        <scheme val="minor"/>
      </rPr>
      <t xml:space="preserve">3.21 </t>
    </r>
    <r>
      <rPr>
        <sz val="12"/>
        <color theme="1"/>
        <rFont val="Calibri"/>
        <family val="2"/>
        <scheme val="minor"/>
      </rPr>
      <t>Rs/kWh.</t>
    </r>
  </si>
  <si>
    <r>
      <t xml:space="preserve">From </t>
    </r>
    <r>
      <rPr>
        <b/>
        <sz val="11"/>
        <color theme="1"/>
        <rFont val="Calibri"/>
        <family val="2"/>
        <scheme val="minor"/>
      </rPr>
      <t>17</t>
    </r>
    <r>
      <rPr>
        <sz val="11"/>
        <color theme="1"/>
        <rFont val="Calibri"/>
        <family val="2"/>
        <scheme val="minor"/>
      </rPr>
      <t xml:space="preserve"> PPA agreements signed for </t>
    </r>
    <r>
      <rPr>
        <b/>
        <sz val="11"/>
        <color theme="1"/>
        <rFont val="Calibri"/>
        <family val="2"/>
        <scheme val="minor"/>
      </rPr>
      <t>small hydro power</t>
    </r>
    <r>
      <rPr>
        <sz val="11"/>
        <color theme="1"/>
        <rFont val="Calibri"/>
        <family val="2"/>
        <scheme val="minor"/>
      </rPr>
      <t xml:space="preserve"> by various states,</t>
    </r>
    <r>
      <rPr>
        <b/>
        <sz val="11"/>
        <color theme="1"/>
        <rFont val="Calibri"/>
        <family val="2"/>
        <scheme val="minor"/>
      </rPr>
      <t xml:space="preserve"> 7</t>
    </r>
    <r>
      <rPr>
        <sz val="11"/>
        <color theme="1"/>
        <rFont val="Calibri"/>
        <family val="2"/>
        <scheme val="minor"/>
      </rPr>
      <t xml:space="preserve"> of them were below the marginal cost of </t>
    </r>
    <r>
      <rPr>
        <b/>
        <sz val="11"/>
        <color theme="1"/>
        <rFont val="Calibri"/>
        <family val="2"/>
        <scheme val="minor"/>
      </rPr>
      <t>4.29</t>
    </r>
    <r>
      <rPr>
        <sz val="11"/>
        <color theme="1"/>
        <rFont val="Calibri"/>
        <family val="2"/>
        <scheme val="minor"/>
      </rPr>
      <t xml:space="preserve"> Rs/kWh, whereas </t>
    </r>
    <r>
      <rPr>
        <b/>
        <sz val="11"/>
        <color theme="1"/>
        <rFont val="Calibri"/>
        <family val="2"/>
        <scheme val="minor"/>
      </rPr>
      <t xml:space="preserve">10 </t>
    </r>
    <r>
      <rPr>
        <sz val="11"/>
        <color theme="1"/>
        <rFont val="Calibri"/>
        <family val="2"/>
        <scheme val="minor"/>
      </rPr>
      <t xml:space="preserve">of them were above the cost.The overall mean rate of purchase of hydro power for the entire PPA period was </t>
    </r>
    <r>
      <rPr>
        <b/>
        <sz val="11"/>
        <color theme="1"/>
        <rFont val="Calibri"/>
        <family val="2"/>
        <scheme val="minor"/>
      </rPr>
      <t>4.49</t>
    </r>
    <r>
      <rPr>
        <sz val="11"/>
        <color theme="1"/>
        <rFont val="Calibri"/>
        <family val="2"/>
        <scheme val="minor"/>
      </rPr>
      <t xml:space="preserve"> Rs/kWh.</t>
    </r>
  </si>
  <si>
    <r>
      <t xml:space="preserve">Out of </t>
    </r>
    <r>
      <rPr>
        <b/>
        <sz val="11"/>
        <color theme="1"/>
        <rFont val="Calibri"/>
        <family val="2"/>
        <scheme val="minor"/>
      </rPr>
      <t>252</t>
    </r>
    <r>
      <rPr>
        <sz val="11"/>
        <color theme="1"/>
        <rFont val="Calibri"/>
        <family val="2"/>
        <scheme val="minor"/>
      </rPr>
      <t xml:space="preserve"> PPAs signed during the recent period considered from 01.01.2014 to 30.09.2023, </t>
    </r>
    <r>
      <rPr>
        <b/>
        <sz val="11"/>
        <color theme="1"/>
        <rFont val="Calibri"/>
        <family val="2"/>
        <scheme val="minor"/>
      </rPr>
      <t>192</t>
    </r>
    <r>
      <rPr>
        <sz val="11"/>
        <color theme="1"/>
        <rFont val="Calibri"/>
        <family val="2"/>
        <scheme val="minor"/>
      </rPr>
      <t xml:space="preserve"> PPAs were signed at a lower cost than </t>
    </r>
    <r>
      <rPr>
        <b/>
        <sz val="11"/>
        <color theme="1"/>
        <rFont val="Calibri"/>
        <family val="2"/>
        <scheme val="minor"/>
      </rPr>
      <t>4.29</t>
    </r>
    <r>
      <rPr>
        <sz val="11"/>
        <color theme="1"/>
        <rFont val="Calibri"/>
        <family val="2"/>
        <scheme val="minor"/>
      </rPr>
      <t xml:space="preserve"> Rs/kWh, while only </t>
    </r>
    <r>
      <rPr>
        <b/>
        <sz val="11"/>
        <color theme="1"/>
        <rFont val="Calibri"/>
        <family val="2"/>
        <scheme val="minor"/>
      </rPr>
      <t>60</t>
    </r>
    <r>
      <rPr>
        <sz val="11"/>
        <color theme="1"/>
        <rFont val="Calibri"/>
        <family val="2"/>
        <scheme val="minor"/>
      </rPr>
      <t xml:space="preserve"> PPAs were signed at a rate higher than </t>
    </r>
    <r>
      <rPr>
        <b/>
        <sz val="11"/>
        <color theme="1"/>
        <rFont val="Calibri"/>
        <family val="2"/>
        <scheme val="minor"/>
      </rPr>
      <t>4.29</t>
    </r>
    <r>
      <rPr>
        <sz val="11"/>
        <color theme="1"/>
        <rFont val="Calibri"/>
        <family val="2"/>
        <scheme val="minor"/>
      </rPr>
      <t xml:space="preserve"> Rs/kWh.</t>
    </r>
  </si>
  <si>
    <t>TAMIL NADU, MAHARASHTRA, GOA AND UT, ODISHA, CHANDIGARH, PUDUCHERRY, UTTAR PRADESH, WEST BENGAL</t>
  </si>
  <si>
    <t>COMPARISON OF NUMBER OF PPA BASED ON A COST OF 4.29 RUPEES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</si>
</sst>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Arial"/>
      <family val="2"/>
    </font>
    <font>
      <sz val="11"/>
      <color theme="1"/>
      <name val="Arial"/>
      <family val="2"/>
    </font>
    <font>
      <b/>
      <sz val="11"/>
      <color theme="1"/>
      <name val="Calibri"/>
      <family val="2"/>
      <scheme val="minor"/>
    </font>
    <font>
      <sz val="14"/>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u/>
      <sz val="14"/>
      <color theme="1"/>
      <name val="Calibri"/>
      <family val="2"/>
      <scheme val="minor"/>
    </font>
    <font>
      <u/>
      <sz val="11"/>
      <color theme="1"/>
      <name val="Calibri"/>
      <family val="2"/>
      <scheme val="minor"/>
    </font>
    <font>
      <u/>
      <sz val="20"/>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rgb="FF66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45">
    <xf numFmtId="0" fontId="0" fillId="0" borderId="0" xfId="0"/>
    <xf numFmtId="0" fontId="0" fillId="0" borderId="0" xfId="0" applyAlignment="1">
      <alignment horizontal="center" vertical="center"/>
    </xf>
    <xf numFmtId="2" fontId="0" fillId="0" borderId="0" xfId="0" applyNumberFormat="1" applyAlignment="1">
      <alignment horizontal="center" vertical="center" wrapText="1"/>
    </xf>
    <xf numFmtId="2" fontId="0" fillId="0" borderId="0" xfId="0" applyNumberFormat="1" applyAlignment="1">
      <alignment horizontal="center" vertical="center"/>
    </xf>
    <xf numFmtId="0" fontId="2" fillId="0" borderId="0" xfId="0" applyFont="1" applyAlignment="1">
      <alignment horizontal="center" vertical="center"/>
    </xf>
    <xf numFmtId="2" fontId="2" fillId="0" borderId="0" xfId="0" applyNumberFormat="1" applyFont="1" applyAlignment="1">
      <alignment horizontal="center" vertical="center"/>
    </xf>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3" fillId="0" borderId="1" xfId="0" applyFont="1"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1" fillId="0" borderId="0" xfId="0" applyFont="1" applyAlignment="1">
      <alignment horizontal="center" vertical="center" wrapText="1"/>
    </xf>
    <xf numFmtId="0" fontId="4" fillId="0" borderId="0" xfId="0" applyFont="1" applyAlignment="1">
      <alignment horizontal="center" vertical="center"/>
    </xf>
    <xf numFmtId="2" fontId="3" fillId="3" borderId="10" xfId="0" applyNumberFormat="1" applyFont="1" applyFill="1" applyBorder="1" applyAlignment="1">
      <alignment horizontal="center" vertical="center"/>
    </xf>
    <xf numFmtId="2" fontId="0" fillId="3" borderId="7" xfId="0" applyNumberFormat="1" applyFill="1" applyBorder="1" applyAlignment="1">
      <alignment horizontal="center" vertical="center" wrapText="1"/>
    </xf>
    <xf numFmtId="2" fontId="0" fillId="3" borderId="7" xfId="0" applyNumberFormat="1" applyFill="1" applyBorder="1" applyAlignment="1">
      <alignment horizontal="center" vertical="center"/>
    </xf>
    <xf numFmtId="2" fontId="0" fillId="3" borderId="8" xfId="0" applyNumberFormat="1" applyFill="1" applyBorder="1" applyAlignment="1">
      <alignment horizontal="center" vertical="center" wrapText="1"/>
    </xf>
    <xf numFmtId="0" fontId="0" fillId="0" borderId="0" xfId="0" applyAlignment="1">
      <alignment wrapText="1"/>
    </xf>
    <xf numFmtId="0" fontId="0" fillId="0" borderId="0" xfId="0" pivotButton="1"/>
    <xf numFmtId="0" fontId="6" fillId="0" borderId="0" xfId="0" applyFont="1" applyAlignment="1">
      <alignment horizontal="center"/>
    </xf>
    <xf numFmtId="0" fontId="4" fillId="0" borderId="0" xfId="0" applyFont="1"/>
    <xf numFmtId="2" fontId="0" fillId="0" borderId="1" xfId="0" applyNumberFormat="1" applyBorder="1" applyAlignment="1">
      <alignment horizontal="center"/>
    </xf>
    <xf numFmtId="2" fontId="0" fillId="0" borderId="0" xfId="0" applyNumberFormat="1"/>
    <xf numFmtId="0" fontId="3" fillId="0" borderId="1" xfId="0" applyFont="1" applyBorder="1" applyAlignment="1">
      <alignment horizont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6" fillId="0" borderId="1" xfId="0" applyFont="1" applyBorder="1" applyAlignment="1">
      <alignment wrapText="1"/>
    </xf>
    <xf numFmtId="2" fontId="0" fillId="5" borderId="1" xfId="0" applyNumberFormat="1" applyFill="1" applyBorder="1" applyAlignment="1">
      <alignment horizontal="center" vertical="center"/>
    </xf>
    <xf numFmtId="0" fontId="7" fillId="5" borderId="1" xfId="0" applyFont="1" applyFill="1" applyBorder="1" applyAlignment="1">
      <alignment horizontal="center" vertical="center" wrapText="1"/>
    </xf>
    <xf numFmtId="0" fontId="0" fillId="5" borderId="0" xfId="0" applyFill="1"/>
    <xf numFmtId="0" fontId="6" fillId="3" borderId="1" xfId="0" applyFont="1" applyFill="1" applyBorder="1" applyAlignment="1">
      <alignment horizontal="center" vertical="center" wrapText="1"/>
    </xf>
    <xf numFmtId="0" fontId="14" fillId="0" borderId="0" xfId="0" applyFont="1"/>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2" fontId="1" fillId="6"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6" xfId="0" applyBorder="1"/>
    <xf numFmtId="2" fontId="0" fillId="0" borderId="6" xfId="0" applyNumberFormat="1" applyBorder="1"/>
    <xf numFmtId="0" fontId="0" fillId="5" borderId="6" xfId="0" applyFill="1" applyBorder="1"/>
    <xf numFmtId="0" fontId="0" fillId="0" borderId="3" xfId="0" applyBorder="1"/>
    <xf numFmtId="0" fontId="0" fillId="5" borderId="3" xfId="0" applyFill="1" applyBorder="1"/>
    <xf numFmtId="0" fontId="0" fillId="0" borderId="4" xfId="0" applyBorder="1"/>
    <xf numFmtId="0" fontId="0" fillId="0" borderId="9" xfId="0" applyBorder="1" applyAlignment="1">
      <alignment horizontal="left"/>
    </xf>
    <xf numFmtId="2" fontId="0" fillId="0" borderId="9" xfId="0" applyNumberFormat="1" applyBorder="1"/>
    <xf numFmtId="2" fontId="0" fillId="0" borderId="12" xfId="0" applyNumberFormat="1" applyBorder="1"/>
    <xf numFmtId="0" fontId="6" fillId="5" borderId="0" xfId="0" applyFont="1" applyFill="1" applyAlignment="1">
      <alignment horizontal="center" vertical="center"/>
    </xf>
    <xf numFmtId="0" fontId="0" fillId="5" borderId="0" xfId="0" applyFill="1" applyAlignment="1">
      <alignment horizontal="center" vertical="center"/>
    </xf>
    <xf numFmtId="0" fontId="0" fillId="5" borderId="9" xfId="0" applyFill="1" applyBorder="1"/>
    <xf numFmtId="0" fontId="0" fillId="5" borderId="6" xfId="0" applyFill="1" applyBorder="1" applyAlignment="1">
      <alignment horizontal="center" vertical="center"/>
    </xf>
    <xf numFmtId="0" fontId="0" fillId="0" borderId="12" xfId="0" applyBorder="1"/>
    <xf numFmtId="0" fontId="0" fillId="5" borderId="0" xfId="0" applyFill="1" applyAlignment="1">
      <alignment horizontal="left" vertical="center" wrapText="1"/>
    </xf>
    <xf numFmtId="0" fontId="0" fillId="5" borderId="5" xfId="0" applyFill="1" applyBorder="1"/>
    <xf numFmtId="0" fontId="0" fillId="5" borderId="11" xfId="0" applyFill="1" applyBorder="1"/>
    <xf numFmtId="0" fontId="13" fillId="5" borderId="5" xfId="0" applyFont="1" applyFill="1" applyBorder="1"/>
    <xf numFmtId="0" fontId="13" fillId="5" borderId="7"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5" xfId="0" applyFont="1" applyFill="1" applyBorder="1" applyAlignment="1">
      <alignment horizontal="left" wrapText="1"/>
    </xf>
    <xf numFmtId="0" fontId="13" fillId="5" borderId="7"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12" xfId="0" applyFont="1" applyFill="1" applyBorder="1" applyAlignment="1">
      <alignment horizontal="center" vertical="center"/>
    </xf>
    <xf numFmtId="0" fontId="4" fillId="5" borderId="0" xfId="0" applyFont="1" applyFill="1"/>
    <xf numFmtId="0" fontId="4" fillId="5" borderId="0" xfId="0" applyFont="1" applyFill="1" applyAlignment="1">
      <alignment horizontal="center" vertical="center"/>
    </xf>
    <xf numFmtId="0" fontId="14" fillId="5" borderId="0" xfId="0" applyFont="1" applyFill="1" applyAlignment="1">
      <alignment horizontal="center" vertical="center"/>
    </xf>
    <xf numFmtId="0" fontId="4" fillId="5" borderId="7" xfId="0" applyFont="1" applyFill="1" applyBorder="1"/>
    <xf numFmtId="0" fontId="14" fillId="7" borderId="8" xfId="0" applyFont="1" applyFill="1" applyBorder="1" applyAlignment="1">
      <alignment horizontal="center" vertical="center" wrapText="1"/>
    </xf>
    <xf numFmtId="0" fontId="0" fillId="2" borderId="0" xfId="0" applyFill="1"/>
    <xf numFmtId="0" fontId="0" fillId="2" borderId="6" xfId="0" applyFill="1" applyBorder="1"/>
    <xf numFmtId="0" fontId="0" fillId="5" borderId="0" xfId="0" applyFill="1" applyAlignment="1">
      <alignment wrapText="1"/>
    </xf>
    <xf numFmtId="0" fontId="6" fillId="5" borderId="0" xfId="0" applyFont="1" applyFill="1" applyAlignment="1">
      <alignment horizontal="center" wrapText="1"/>
    </xf>
    <xf numFmtId="0" fontId="14" fillId="5" borderId="0" xfId="0" applyFont="1" applyFill="1" applyAlignment="1">
      <alignment wrapText="1"/>
    </xf>
    <xf numFmtId="0" fontId="4" fillId="5" borderId="9" xfId="0" applyFont="1" applyFill="1" applyBorder="1"/>
    <xf numFmtId="0" fontId="4" fillId="5" borderId="9" xfId="0" applyFont="1" applyFill="1" applyBorder="1" applyAlignment="1">
      <alignment horizontal="center" vertical="center"/>
    </xf>
    <xf numFmtId="0" fontId="0" fillId="5" borderId="9" xfId="0" applyFill="1" applyBorder="1" applyAlignment="1">
      <alignment wrapText="1"/>
    </xf>
    <xf numFmtId="0" fontId="6" fillId="5" borderId="6" xfId="0" applyFont="1" applyFill="1" applyBorder="1" applyAlignment="1">
      <alignment horizontal="center"/>
    </xf>
    <xf numFmtId="0" fontId="0" fillId="5" borderId="6" xfId="0" applyFill="1" applyBorder="1" applyAlignment="1">
      <alignment wrapText="1"/>
    </xf>
    <xf numFmtId="0" fontId="14" fillId="5" borderId="6" xfId="0" applyFont="1" applyFill="1" applyBorder="1"/>
    <xf numFmtId="0" fontId="0" fillId="5" borderId="12" xfId="0" applyFill="1" applyBorder="1"/>
    <xf numFmtId="0" fontId="6" fillId="5" borderId="5" xfId="0" applyFont="1" applyFill="1" applyBorder="1" applyAlignment="1">
      <alignment horizontal="center"/>
    </xf>
    <xf numFmtId="0" fontId="0" fillId="5" borderId="5" xfId="0" applyFill="1" applyBorder="1" applyAlignment="1">
      <alignment wrapText="1"/>
    </xf>
    <xf numFmtId="0" fontId="14" fillId="5" borderId="5" xfId="0" applyFont="1" applyFill="1" applyBorder="1"/>
    <xf numFmtId="0" fontId="0" fillId="5" borderId="0" xfId="0" applyFill="1" applyAlignment="1">
      <alignment vertical="center" wrapText="1"/>
    </xf>
    <xf numFmtId="0" fontId="0" fillId="0" borderId="1" xfId="0" applyBorder="1" applyAlignment="1">
      <alignment vertical="center" wrapText="1"/>
    </xf>
    <xf numFmtId="0" fontId="3" fillId="0" borderId="0" xfId="0" applyFont="1" applyAlignment="1">
      <alignment wrapText="1"/>
    </xf>
    <xf numFmtId="0" fontId="3" fillId="5" borderId="0" xfId="0" applyFont="1" applyFill="1" applyAlignment="1">
      <alignment wrapText="1"/>
    </xf>
    <xf numFmtId="0" fontId="3" fillId="5" borderId="0" xfId="0" applyFont="1" applyFill="1" applyAlignment="1">
      <alignment horizontal="center" vertical="center" wrapText="1"/>
    </xf>
    <xf numFmtId="0" fontId="0" fillId="5" borderId="0" xfId="0" applyFill="1" applyAlignment="1">
      <alignment vertical="center"/>
    </xf>
    <xf numFmtId="0" fontId="6" fillId="5" borderId="0" xfId="0" applyFont="1" applyFill="1" applyAlignment="1">
      <alignment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xf>
    <xf numFmtId="0" fontId="11" fillId="5" borderId="5" xfId="0" applyFont="1" applyFill="1" applyBorder="1" applyAlignment="1">
      <alignment horizontal="center" vertical="center"/>
    </xf>
    <xf numFmtId="0" fontId="11" fillId="5" borderId="5" xfId="0" applyFont="1" applyFill="1" applyBorder="1" applyAlignment="1">
      <alignment horizontal="center"/>
    </xf>
    <xf numFmtId="0" fontId="13" fillId="5" borderId="5" xfId="0" applyFont="1" applyFill="1" applyBorder="1" applyAlignment="1">
      <alignment vertical="center" wrapText="1"/>
    </xf>
    <xf numFmtId="0" fontId="13" fillId="5" borderId="5" xfId="0" applyFont="1" applyFill="1" applyBorder="1" applyAlignment="1">
      <alignment horizontal="left" vertical="center" wrapText="1"/>
    </xf>
    <xf numFmtId="0" fontId="13" fillId="5" borderId="5" xfId="0" applyFont="1" applyFill="1" applyBorder="1" applyAlignment="1">
      <alignment vertical="center"/>
    </xf>
    <xf numFmtId="0" fontId="12" fillId="5" borderId="1" xfId="0" applyFont="1" applyFill="1" applyBorder="1" applyAlignment="1">
      <alignment horizontal="center"/>
    </xf>
    <xf numFmtId="0" fontId="12" fillId="5" borderId="13" xfId="0" applyFont="1" applyFill="1" applyBorder="1" applyAlignment="1">
      <alignment horizontal="center"/>
    </xf>
    <xf numFmtId="0" fontId="13" fillId="5" borderId="8" xfId="0" applyFont="1" applyFill="1" applyBorder="1" applyAlignment="1">
      <alignment horizontal="center" wrapText="1"/>
    </xf>
    <xf numFmtId="0" fontId="13" fillId="5" borderId="8" xfId="0" applyFont="1" applyFill="1" applyBorder="1" applyAlignment="1">
      <alignment vertical="center"/>
    </xf>
    <xf numFmtId="0" fontId="13" fillId="5" borderId="8" xfId="0" applyFont="1" applyFill="1" applyBorder="1" applyAlignment="1">
      <alignment horizontal="center" vertical="center"/>
    </xf>
    <xf numFmtId="0" fontId="13" fillId="5" borderId="8" xfId="0" applyFont="1" applyFill="1" applyBorder="1" applyAlignment="1">
      <alignment vertical="center" wrapText="1"/>
    </xf>
    <xf numFmtId="0" fontId="10"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xf>
    <xf numFmtId="0" fontId="8" fillId="2" borderId="0" xfId="0" applyFont="1" applyFill="1" applyAlignment="1">
      <alignment horizontal="center" vertical="center" wrapText="1"/>
    </xf>
    <xf numFmtId="0" fontId="5" fillId="4" borderId="0" xfId="0" applyFont="1" applyFill="1" applyAlignment="1">
      <alignment horizontal="center" vertical="center"/>
    </xf>
    <xf numFmtId="0" fontId="6" fillId="4" borderId="0" xfId="0" applyFont="1" applyFill="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0" fillId="0" borderId="1" xfId="0" applyBorder="1" applyAlignment="1">
      <alignment horizontal="left" vertical="center" wrapText="1"/>
    </xf>
    <xf numFmtId="0" fontId="7" fillId="0" borderId="1" xfId="0" applyFont="1" applyBorder="1" applyAlignment="1">
      <alignment horizontal="left"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left" vertical="center"/>
    </xf>
    <xf numFmtId="0" fontId="8" fillId="2" borderId="0" xfId="0" applyFont="1" applyFill="1" applyAlignment="1">
      <alignment horizontal="center" vertical="center"/>
    </xf>
    <xf numFmtId="0" fontId="0" fillId="2" borderId="0" xfId="0" applyFill="1" applyAlignment="1">
      <alignment horizontal="center" vertical="center"/>
    </xf>
    <xf numFmtId="0" fontId="7"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7" borderId="0" xfId="0" applyFill="1" applyAlignment="1">
      <alignment horizontal="center" vertical="center" wrapText="1"/>
    </xf>
    <xf numFmtId="0" fontId="8" fillId="2" borderId="6" xfId="0" applyFont="1" applyFill="1" applyBorder="1" applyAlignment="1">
      <alignment horizontal="center" vertical="center"/>
    </xf>
    <xf numFmtId="0" fontId="0" fillId="0" borderId="2" xfId="0"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3" fillId="6" borderId="14" xfId="0" applyFont="1" applyFill="1" applyBorder="1" applyAlignment="1">
      <alignment horizontal="center"/>
    </xf>
    <xf numFmtId="0" fontId="0" fillId="6" borderId="13" xfId="0" applyFill="1" applyBorder="1" applyAlignment="1">
      <alignment horizontal="center"/>
    </xf>
    <xf numFmtId="0" fontId="5" fillId="0" borderId="14" xfId="0" applyFont="1" applyBorder="1" applyAlignment="1">
      <alignment horizontal="center" wrapText="1"/>
    </xf>
    <xf numFmtId="0" fontId="7" fillId="0" borderId="13" xfId="0" applyFont="1" applyBorder="1" applyAlignment="1">
      <alignment horizont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11" fillId="2" borderId="0" xfId="0" applyFont="1" applyFill="1" applyAlignment="1">
      <alignment horizontal="center" vertical="center"/>
    </xf>
  </cellXfs>
  <cellStyles count="1">
    <cellStyle name="Normal" xfId="0" builtinId="0"/>
  </cellStyles>
  <dxfs count="4">
    <dxf>
      <border>
        <bottom style="thin">
          <color indexed="64"/>
        </bottom>
      </border>
    </dxf>
    <dxf>
      <border>
        <bottom style="thin">
          <color indexed="64"/>
        </bottom>
      </border>
    </dxf>
    <dxf>
      <border>
        <right style="thin">
          <color indexed="64"/>
        </right>
      </border>
    </dxf>
    <dxf>
      <border>
        <right style="thin">
          <color indexed="64"/>
        </right>
      </border>
    </dxf>
  </dxfs>
  <tableStyles count="0" defaultTableStyle="TableStyleMedium2" defaultPivotStyle="PivotStyleLight16"/>
  <colors>
    <mruColors>
      <color rgb="FF66FFFF"/>
      <color rgb="FF00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40040</xdr:colOff>
      <xdr:row>3</xdr:row>
      <xdr:rowOff>12347</xdr:rowOff>
    </xdr:from>
    <xdr:to>
      <xdr:col>6</xdr:col>
      <xdr:colOff>309562</xdr:colOff>
      <xdr:row>15</xdr:row>
      <xdr:rowOff>89076</xdr:rowOff>
    </xdr:to>
    <mc:AlternateContent xmlns:mc="http://schemas.openxmlformats.org/markup-compatibility/2006" xmlns:a14="http://schemas.microsoft.com/office/drawing/2010/main">
      <mc:Choice Requires="a14">
        <xdr:graphicFrame macro="">
          <xdr:nvGraphicFramePr>
            <xdr:cNvPr id="3" name="STATE 1">
              <a:extLst>
                <a:ext uri="{FF2B5EF4-FFF2-40B4-BE49-F238E27FC236}">
                  <a16:creationId xmlns:a16="http://schemas.microsoft.com/office/drawing/2014/main" id="{1EDD6AAA-924B-E9A9-FE72-95AD8537FF85}"/>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5802665" y="560035"/>
              <a:ext cx="1491897" cy="2505604"/>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345014</xdr:colOff>
      <xdr:row>3</xdr:row>
      <xdr:rowOff>15168</xdr:rowOff>
    </xdr:from>
    <xdr:to>
      <xdr:col>8</xdr:col>
      <xdr:colOff>445203</xdr:colOff>
      <xdr:row>15</xdr:row>
      <xdr:rowOff>89781</xdr:rowOff>
    </xdr:to>
    <mc:AlternateContent xmlns:mc="http://schemas.openxmlformats.org/markup-compatibility/2006" xmlns:a14="http://schemas.microsoft.com/office/drawing/2010/main">
      <mc:Choice Requires="a14">
        <xdr:graphicFrame macro="">
          <xdr:nvGraphicFramePr>
            <xdr:cNvPr id="4" name="YEAR 1">
              <a:extLst>
                <a:ext uri="{FF2B5EF4-FFF2-40B4-BE49-F238E27FC236}">
                  <a16:creationId xmlns:a16="http://schemas.microsoft.com/office/drawing/2014/main" id="{F596BFF9-2390-FEFD-F752-17E06B753442}"/>
                </a:ext>
              </a:extLst>
            </xdr:cNvPr>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7330014" y="562856"/>
              <a:ext cx="1322564" cy="2503488"/>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491229</xdr:colOff>
      <xdr:row>3</xdr:row>
      <xdr:rowOff>9525</xdr:rowOff>
    </xdr:from>
    <xdr:to>
      <xdr:col>10</xdr:col>
      <xdr:colOff>600594</xdr:colOff>
      <xdr:row>15</xdr:row>
      <xdr:rowOff>84138</xdr:rowOff>
    </xdr:to>
    <mc:AlternateContent xmlns:mc="http://schemas.openxmlformats.org/markup-compatibility/2006" xmlns:a14="http://schemas.microsoft.com/office/drawing/2010/main">
      <mc:Choice Requires="a14">
        <xdr:graphicFrame macro="">
          <xdr:nvGraphicFramePr>
            <xdr:cNvPr id="5" name="SOURCE 1">
              <a:extLst>
                <a:ext uri="{FF2B5EF4-FFF2-40B4-BE49-F238E27FC236}">
                  <a16:creationId xmlns:a16="http://schemas.microsoft.com/office/drawing/2014/main" id="{169228DC-5A98-5486-D416-3794E3749BB1}"/>
                </a:ext>
              </a:extLst>
            </xdr:cNvPr>
            <xdr:cNvGraphicFramePr/>
          </xdr:nvGraphicFramePr>
          <xdr:xfrm>
            <a:off x="0" y="0"/>
            <a:ext cx="0" cy="0"/>
          </xdr:xfrm>
          <a:graphic>
            <a:graphicData uri="http://schemas.microsoft.com/office/drawing/2010/slicer">
              <sle:slicer xmlns:sle="http://schemas.microsoft.com/office/drawing/2010/slicer" name="SOURCE 1"/>
            </a:graphicData>
          </a:graphic>
        </xdr:graphicFrame>
      </mc:Choice>
      <mc:Fallback xmlns="">
        <xdr:sp macro="" textlink="">
          <xdr:nvSpPr>
            <xdr:cNvPr id="0" name=""/>
            <xdr:cNvSpPr>
              <a:spLocks noTextEdit="1"/>
            </xdr:cNvSpPr>
          </xdr:nvSpPr>
          <xdr:spPr>
            <a:xfrm>
              <a:off x="8698604" y="557213"/>
              <a:ext cx="1347615" cy="2503488"/>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haib" refreshedDate="45208.697788425925" createdVersion="8" refreshedVersion="8" minRefreshableVersion="3" recordCount="254" xr:uid="{CA2297D3-6B46-49A7-9568-F129D8E2333A}">
  <cacheSource type="worksheet">
    <worksheetSource ref="A1:K1048576" sheet="PPA Data"/>
  </cacheSource>
  <cacheFields count="11">
    <cacheField name="STATE" numFmtId="0">
      <sharedItems containsBlank="1" count="9">
        <s v="Tamil Nadu"/>
        <s v="Odisha"/>
        <s v="Puducherry"/>
        <s v="Chandigarh"/>
        <s v="Goa"/>
        <s v="Maharashtra"/>
        <s v="West Bengal"/>
        <s v="Uttar Pradesh"/>
        <m/>
      </sharedItems>
    </cacheField>
    <cacheField name="YEAR" numFmtId="0">
      <sharedItems containsString="0" containsBlank="1" containsNumber="1" containsInteger="1" minValue="2014" maxValue="2023" count="11">
        <n v="2020"/>
        <n v="2017"/>
        <n v="2014"/>
        <n v="2015"/>
        <n v="2023"/>
        <n v="2021"/>
        <n v="2019"/>
        <n v="2018"/>
        <n v="2022"/>
        <n v="2016"/>
        <m/>
      </sharedItems>
    </cacheField>
    <cacheField name="POWER(MW)" numFmtId="2">
      <sharedItems containsString="0" containsBlank="1" containsNumber="1" minValue="0" maxValue="1600"/>
    </cacheField>
    <cacheField name="QUANTA (MU)" numFmtId="2">
      <sharedItems containsString="0" containsBlank="1" containsNumber="1" minValue="0" maxValue="7145"/>
    </cacheField>
    <cacheField name="TYPE OF CONTRACT" numFmtId="0">
      <sharedItems containsBlank="1"/>
    </cacheField>
    <cacheField name="VC(Rs/kWh)" numFmtId="2">
      <sharedItems containsString="0" containsBlank="1" containsNumber="1" minValue="0" maxValue="6.84"/>
    </cacheField>
    <cacheField name="FC(Rs/kWh)" numFmtId="2">
      <sharedItems containsString="0" containsBlank="1" containsNumber="1" minValue="0" maxValue="33.93"/>
    </cacheField>
    <cacheField name="TC(Rs/kWh)" numFmtId="2">
      <sharedItems containsString="0" containsBlank="1" containsNumber="1" minValue="2.06" maxValue="38.03" count="148">
        <n v="3.71"/>
        <n v="3.53"/>
        <n v="3.5"/>
        <n v="3.29"/>
        <n v="3.02"/>
        <n v="2.97"/>
        <n v="2.91"/>
        <n v="2.9"/>
        <n v="2.89"/>
        <n v="2.87"/>
        <n v="2.86"/>
        <n v="2.85"/>
        <n v="2.84"/>
        <n v="2.79"/>
        <n v="2.72"/>
        <n v="2.67"/>
        <n v="2.65"/>
        <n v="2.64"/>
        <n v="2.59"/>
        <n v="2.58"/>
        <n v="2.52"/>
        <n v="2.5099999999999998"/>
        <n v="2.27"/>
        <n v="38.03"/>
        <n v="11.4"/>
        <n v="10.33"/>
        <n v="8.9"/>
        <n v="6.92"/>
        <n v="6.72"/>
        <n v="6.4"/>
        <n v="6.3"/>
        <n v="5.77"/>
        <n v="5.73"/>
        <n v="5.7"/>
        <n v="5.64"/>
        <n v="5.37"/>
        <n v="5.33"/>
        <n v="5.32"/>
        <n v="5.22"/>
        <n v="5.2"/>
        <n v="5.19"/>
        <n v="5.18"/>
        <n v="5.14"/>
        <n v="5.13"/>
        <n v="5.1100000000000003"/>
        <n v="4.92"/>
        <n v="4.8499999999999996"/>
        <n v="4.83"/>
        <n v="4.8"/>
        <n v="4.6900000000000004"/>
        <n v="4.6100000000000003"/>
        <n v="4.57"/>
        <n v="4.53"/>
        <n v="4.5199999999999996"/>
        <n v="4.47"/>
        <n v="4.42"/>
        <n v="4.4000000000000004"/>
        <n v="4.38"/>
        <n v="4.21"/>
        <n v="4.07"/>
        <n v="4.03"/>
        <n v="3.96"/>
        <n v="3.94"/>
        <n v="3.9"/>
        <n v="3.87"/>
        <n v="3.75"/>
        <n v="3.74"/>
        <n v="3.7"/>
        <n v="3.69"/>
        <n v="3.64"/>
        <n v="3.62"/>
        <n v="3.61"/>
        <n v="3.59"/>
        <n v="3.58"/>
        <n v="3.56"/>
        <n v="3.43"/>
        <n v="3.41"/>
        <n v="3.4"/>
        <n v="3.37"/>
        <n v="3.33"/>
        <n v="3.31"/>
        <n v="3.28"/>
        <n v="3.17"/>
        <n v="3.16"/>
        <n v="3.13"/>
        <n v="3.01"/>
        <n v="2.92"/>
        <n v="2.81"/>
        <n v="2.8"/>
        <n v="2.75"/>
        <n v="2.73"/>
        <n v="2.5"/>
        <n v="2.31"/>
        <n v="2.2400000000000002"/>
        <n v="2.11"/>
        <n v="6.84"/>
        <n v="5.5"/>
        <n v="5.34"/>
        <n v="5.21"/>
        <n v="4.7"/>
        <n v="4.5"/>
        <n v="3.83"/>
        <n v="3.6"/>
        <n v="3.3"/>
        <n v="3.25"/>
        <n v="3.07"/>
        <n v="2.74"/>
        <n v="2.71"/>
        <n v="2.7"/>
        <n v="2.4500000000000002"/>
        <n v="2.4300000000000002"/>
        <n v="2.42"/>
        <n v="3.11"/>
        <n v="3.65"/>
        <n v="3.84"/>
        <n v="4.1100000000000003"/>
        <n v="4.26"/>
        <n v="4.6399999999999997"/>
        <n v="4.75"/>
        <n v="4.76"/>
        <n v="4.82"/>
        <n v="5.12"/>
        <n v="6.95"/>
        <n v="4.1900000000000004"/>
        <n v="3.78"/>
        <n v="3.46"/>
        <n v="3.42"/>
        <n v="3.38"/>
        <n v="3.36"/>
        <n v="3.2890000000000001"/>
        <n v="3.286"/>
        <n v="3.2"/>
        <n v="3.19"/>
        <n v="3.18"/>
        <n v="3.15"/>
        <n v="3.05"/>
        <n v="3.03"/>
        <n v="2.88"/>
        <n v="2.6"/>
        <n v="2.2200000000000002"/>
        <n v="2.12"/>
        <n v="2.08"/>
        <n v="2.06"/>
        <n v="5.6"/>
        <n v="5.17"/>
        <n v="4.72"/>
        <n v="3.8899999999999997"/>
        <m/>
      </sharedItems>
    </cacheField>
    <cacheField name="SOURCE" numFmtId="0">
      <sharedItems containsBlank="1" count="6">
        <s v="Wind"/>
        <s v="Thermal"/>
        <s v="Solar"/>
        <s v="Small Hydro"/>
        <s v="Nuclear"/>
        <m/>
      </sharedItems>
    </cacheField>
    <cacheField name="SELLER" numFmtId="0">
      <sharedItems containsBlank="1" containsMixedTypes="1" containsNumber="1" containsInteger="1" minValue="0" maxValue="0"/>
    </cacheField>
    <cacheField name="BUYER" numFmtId="0">
      <sharedItems containsBlank="1"/>
    </cacheField>
  </cacheFields>
  <extLst>
    <ext xmlns:x14="http://schemas.microsoft.com/office/spreadsheetml/2009/9/main" uri="{725AE2AE-9491-48be-B2B4-4EB974FC3084}">
      <x14:pivotCacheDefinition pivotCacheId="7654827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4">
  <r>
    <x v="0"/>
    <x v="0"/>
    <n v="425.91324200913243"/>
    <n v="3731"/>
    <s v="L"/>
    <n v="3.71"/>
    <n v="0"/>
    <x v="0"/>
    <x v="0"/>
    <s v="Not Specified"/>
    <s v="TANGEDCO"/>
  </r>
  <r>
    <x v="1"/>
    <x v="1"/>
    <n v="50"/>
    <n v="0"/>
    <s v="L"/>
    <n v="0"/>
    <n v="3.46"/>
    <x v="1"/>
    <x v="0"/>
    <s v="PTC India ltd."/>
    <s v="GridCo"/>
  </r>
  <r>
    <x v="0"/>
    <x v="1"/>
    <n v="391.32420091324201"/>
    <n v="3428"/>
    <s v="L"/>
    <n v="3.5"/>
    <n v="0"/>
    <x v="2"/>
    <x v="0"/>
    <s v="Not Specified"/>
    <s v="TANGEDCO"/>
  </r>
  <r>
    <x v="0"/>
    <x v="2"/>
    <n v="596.80365296803654"/>
    <n v="5228"/>
    <s v="L"/>
    <n v="0"/>
    <n v="0"/>
    <x v="3"/>
    <x v="0"/>
    <s v="Not Specified"/>
    <s v="TANGEDCO"/>
  </r>
  <r>
    <x v="0"/>
    <x v="3"/>
    <n v="815.63926940639271"/>
    <n v="7145"/>
    <s v="L"/>
    <n v="0"/>
    <n v="0"/>
    <x v="3"/>
    <x v="0"/>
    <s v="Not Specified"/>
    <s v="TANGEDCO"/>
  </r>
  <r>
    <x v="1"/>
    <x v="4"/>
    <n v="500"/>
    <n v="0"/>
    <s v="L"/>
    <n v="0"/>
    <n v="2.95"/>
    <x v="4"/>
    <x v="0"/>
    <s v="SECI"/>
    <s v="GridCo"/>
  </r>
  <r>
    <x v="1"/>
    <x v="4"/>
    <n v="100"/>
    <n v="0"/>
    <s v="L"/>
    <n v="0"/>
    <n v="2.9"/>
    <x v="5"/>
    <x v="0"/>
    <s v="SECI"/>
    <s v="GridCo"/>
  </r>
  <r>
    <x v="2"/>
    <x v="5"/>
    <n v="60.54"/>
    <n v="0"/>
    <s v="L"/>
    <n v="0"/>
    <n v="0"/>
    <x v="6"/>
    <x v="0"/>
    <s v="SECI"/>
    <s v="Electricity Dept Puducherry"/>
  </r>
  <r>
    <x v="2"/>
    <x v="5"/>
    <n v="80.099999999999994"/>
    <n v="0"/>
    <s v="L"/>
    <n v="0"/>
    <n v="0"/>
    <x v="7"/>
    <x v="0"/>
    <s v="SECI"/>
    <s v="Electricity Dept Puducherry"/>
  </r>
  <r>
    <x v="3"/>
    <x v="0"/>
    <n v="40"/>
    <n v="0"/>
    <s v="L"/>
    <n v="0"/>
    <n v="0"/>
    <x v="7"/>
    <x v="0"/>
    <s v="SECI"/>
    <s v="Chandigarh Electricity Dept"/>
  </r>
  <r>
    <x v="4"/>
    <x v="6"/>
    <n v="50"/>
    <n v="0"/>
    <s v="L"/>
    <n v="0"/>
    <n v="0"/>
    <x v="7"/>
    <x v="0"/>
    <s v="SECI"/>
    <s v="Electricity Dept Goa"/>
  </r>
  <r>
    <x v="4"/>
    <x v="5"/>
    <n v="50"/>
    <n v="0"/>
    <s v="L"/>
    <n v="0"/>
    <n v="0"/>
    <x v="8"/>
    <x v="0"/>
    <s v="SECI"/>
    <s v="Electricity Dept Goa"/>
  </r>
  <r>
    <x v="1"/>
    <x v="6"/>
    <n v="50"/>
    <n v="0"/>
    <s v="L"/>
    <n v="0"/>
    <n v="2.82"/>
    <x v="8"/>
    <x v="0"/>
    <s v="SECI"/>
    <s v="GridCo"/>
  </r>
  <r>
    <x v="5"/>
    <x v="7"/>
    <n v="124"/>
    <n v="0"/>
    <s v="L"/>
    <n v="0"/>
    <n v="0"/>
    <x v="9"/>
    <x v="0"/>
    <s v="Torrent power Ltd"/>
    <s v="MSEDCL"/>
  </r>
  <r>
    <x v="5"/>
    <x v="7"/>
    <n v="50"/>
    <n v="0"/>
    <s v="L"/>
    <n v="0"/>
    <n v="0"/>
    <x v="10"/>
    <x v="0"/>
    <s v="Inox wind"/>
    <s v="MSEDCL"/>
  </r>
  <r>
    <x v="5"/>
    <x v="7"/>
    <n v="100"/>
    <n v="0"/>
    <s v="L"/>
    <n v="0"/>
    <n v="0"/>
    <x v="10"/>
    <x v="0"/>
    <s v="Mytrah energy"/>
    <s v="MSEDCL"/>
  </r>
  <r>
    <x v="5"/>
    <x v="7"/>
    <n v="76"/>
    <n v="0"/>
    <s v="L"/>
    <n v="0"/>
    <n v="0"/>
    <x v="10"/>
    <x v="0"/>
    <s v="Hero wind energy"/>
    <s v="MSEDCL"/>
  </r>
  <r>
    <x v="5"/>
    <x v="7"/>
    <n v="75"/>
    <n v="0"/>
    <s v="L"/>
    <n v="0"/>
    <n v="0"/>
    <x v="11"/>
    <x v="0"/>
    <s v="Adani Renewable Energy"/>
    <s v="MSEDCL"/>
  </r>
  <r>
    <x v="5"/>
    <x v="7"/>
    <n v="75"/>
    <n v="0"/>
    <s v="L"/>
    <n v="0"/>
    <n v="0"/>
    <x v="11"/>
    <x v="0"/>
    <s v="KCT Renewable energy"/>
    <s v="MSEDCL"/>
  </r>
  <r>
    <x v="2"/>
    <x v="5"/>
    <n v="100"/>
    <n v="0"/>
    <s v="L"/>
    <n v="0"/>
    <n v="0"/>
    <x v="12"/>
    <x v="0"/>
    <s v="SECI"/>
    <s v="Electricity Dept Puducherry"/>
  </r>
  <r>
    <x v="4"/>
    <x v="4"/>
    <n v="50"/>
    <n v="0"/>
    <s v="M"/>
    <n v="0"/>
    <n v="0"/>
    <x v="13"/>
    <x v="0"/>
    <s v="SECI"/>
    <s v="Electricity Dept Goa"/>
  </r>
  <r>
    <x v="1"/>
    <x v="1"/>
    <n v="100"/>
    <n v="0"/>
    <s v="L"/>
    <n v="0"/>
    <n v="2.65"/>
    <x v="14"/>
    <x v="0"/>
    <s v="SECI"/>
    <s v="GridCo"/>
  </r>
  <r>
    <x v="0"/>
    <x v="6"/>
    <n v="438.01369863013701"/>
    <n v="3837"/>
    <s v="L"/>
    <n v="2.67"/>
    <n v="0"/>
    <x v="15"/>
    <x v="0"/>
    <s v="Not Specified"/>
    <s v="TANGEDCO"/>
  </r>
  <r>
    <x v="5"/>
    <x v="8"/>
    <n v="4.25"/>
    <n v="0"/>
    <s v="M"/>
    <n v="0"/>
    <n v="0"/>
    <x v="16"/>
    <x v="0"/>
    <s v="Chottabhai jethabhai patel &amp; Co."/>
    <s v="MSEDCL"/>
  </r>
  <r>
    <x v="5"/>
    <x v="8"/>
    <n v="10"/>
    <n v="0"/>
    <s v="M"/>
    <n v="0"/>
    <n v="0"/>
    <x v="16"/>
    <x v="0"/>
    <s v="Enn Enn corp Ltd."/>
    <s v="MSEDCL"/>
  </r>
  <r>
    <x v="5"/>
    <x v="8"/>
    <n v="8.3000000000000007"/>
    <n v="0"/>
    <s v="M"/>
    <n v="0"/>
    <n v="0"/>
    <x v="16"/>
    <x v="0"/>
    <s v="Octal suppliers pvt ltd."/>
    <s v="MSEDCL"/>
  </r>
  <r>
    <x v="5"/>
    <x v="8"/>
    <n v="40"/>
    <n v="0"/>
    <s v="M"/>
    <n v="0"/>
    <n v="0"/>
    <x v="16"/>
    <x v="0"/>
    <s v="Green infra wind energy"/>
    <s v="MSEDCL"/>
  </r>
  <r>
    <x v="5"/>
    <x v="8"/>
    <n v="4.95"/>
    <n v="0"/>
    <s v="M"/>
    <n v="0"/>
    <n v="0"/>
    <x v="16"/>
    <x v="0"/>
    <s v="SML Electricals"/>
    <s v="MSEDCL"/>
  </r>
  <r>
    <x v="5"/>
    <x v="8"/>
    <n v="23.1"/>
    <n v="0"/>
    <s v="M"/>
    <n v="0"/>
    <n v="0"/>
    <x v="16"/>
    <x v="0"/>
    <s v="Karad power"/>
    <s v="MSEDCL"/>
  </r>
  <r>
    <x v="5"/>
    <x v="8"/>
    <n v="7.2"/>
    <n v="0"/>
    <s v="M"/>
    <n v="0"/>
    <n v="0"/>
    <x v="16"/>
    <x v="0"/>
    <s v="Jaipur Energy India pvt ltd."/>
    <s v="MSEDCL"/>
  </r>
  <r>
    <x v="5"/>
    <x v="8"/>
    <n v="37.6"/>
    <n v="0"/>
    <s v="M"/>
    <n v="0"/>
    <n v="0"/>
    <x v="16"/>
    <x v="0"/>
    <s v="CLP Wind farms"/>
    <s v="MSEDCL"/>
  </r>
  <r>
    <x v="5"/>
    <x v="8"/>
    <n v="6.25"/>
    <n v="0"/>
    <s v="M"/>
    <n v="0"/>
    <n v="0"/>
    <x v="16"/>
    <x v="0"/>
    <s v="Intech systems chennai"/>
    <s v="MSEDCL"/>
  </r>
  <r>
    <x v="5"/>
    <x v="8"/>
    <n v="2.5"/>
    <n v="0"/>
    <s v="M"/>
    <n v="0"/>
    <n v="0"/>
    <x v="16"/>
    <x v="0"/>
    <s v="Inno automation India"/>
    <s v="MSEDCL"/>
  </r>
  <r>
    <x v="5"/>
    <x v="8"/>
    <n v="2.5"/>
    <n v="0"/>
    <s v="M"/>
    <n v="0"/>
    <n v="0"/>
    <x v="16"/>
    <x v="0"/>
    <s v="Intech automation pvt ltd."/>
    <s v="MSEDCL"/>
  </r>
  <r>
    <x v="5"/>
    <x v="8"/>
    <n v="1.25"/>
    <n v="0"/>
    <s v="M"/>
    <n v="0"/>
    <n v="0"/>
    <x v="16"/>
    <x v="0"/>
    <s v="Intech power kovai pvt ltd."/>
    <s v="MSEDCL"/>
  </r>
  <r>
    <x v="5"/>
    <x v="8"/>
    <n v="2.75"/>
    <n v="0"/>
    <s v="M"/>
    <n v="0"/>
    <n v="0"/>
    <x v="16"/>
    <x v="0"/>
    <s v="G2 Technology pvt ltd.J285"/>
    <s v="MSEDCL"/>
  </r>
  <r>
    <x v="5"/>
    <x v="8"/>
    <n v="1.25"/>
    <n v="0"/>
    <s v="M"/>
    <n v="0"/>
    <n v="0"/>
    <x v="16"/>
    <x v="0"/>
    <s v="NVR Power pvt ltd."/>
    <s v="MSEDCL"/>
  </r>
  <r>
    <x v="5"/>
    <x v="8"/>
    <n v="0.6"/>
    <n v="0"/>
    <s v="M"/>
    <n v="0"/>
    <n v="0"/>
    <x v="16"/>
    <x v="0"/>
    <s v="Vostok fareast pvt securities pvt ltd."/>
    <s v="MSEDCL"/>
  </r>
  <r>
    <x v="5"/>
    <x v="8"/>
    <n v="0.6"/>
    <n v="0"/>
    <s v="M"/>
    <n v="0"/>
    <n v="0"/>
    <x v="16"/>
    <x v="0"/>
    <s v="Bengal cardboard industries."/>
    <s v="MSEDCL"/>
  </r>
  <r>
    <x v="5"/>
    <x v="8"/>
    <n v="0.6"/>
    <n v="0"/>
    <s v="M"/>
    <n v="0"/>
    <n v="0"/>
    <x v="16"/>
    <x v="0"/>
    <s v="Silverline investment company"/>
    <s v="MSEDCL"/>
  </r>
  <r>
    <x v="5"/>
    <x v="8"/>
    <n v="1.25"/>
    <n v="0"/>
    <s v="M"/>
    <n v="0"/>
    <n v="0"/>
    <x v="16"/>
    <x v="0"/>
    <s v="KPL International"/>
    <s v="MSEDCL"/>
  </r>
  <r>
    <x v="5"/>
    <x v="8"/>
    <n v="3.2"/>
    <n v="0"/>
    <s v="M"/>
    <n v="0"/>
    <n v="0"/>
    <x v="16"/>
    <x v="0"/>
    <s v="Shreem Electric ltd."/>
    <s v="MSEDCL"/>
  </r>
  <r>
    <x v="5"/>
    <x v="4"/>
    <n v="3.75"/>
    <n v="0"/>
    <s v="M"/>
    <n v="0"/>
    <n v="0"/>
    <x v="16"/>
    <x v="0"/>
    <s v="Bengal beverages"/>
    <s v="MSEDCL"/>
  </r>
  <r>
    <x v="5"/>
    <x v="4"/>
    <n v="0.8"/>
    <n v="0"/>
    <s v="M"/>
    <n v="0"/>
    <n v="0"/>
    <x v="16"/>
    <x v="0"/>
    <s v="P V Chandran"/>
    <s v="MSEDCL"/>
  </r>
  <r>
    <x v="5"/>
    <x v="4"/>
    <n v="1.25"/>
    <n v="0"/>
    <s v="M"/>
    <n v="0"/>
    <n v="0"/>
    <x v="16"/>
    <x v="0"/>
    <s v="HVK International"/>
    <s v="MSEDCL"/>
  </r>
  <r>
    <x v="5"/>
    <x v="4"/>
    <n v="1.25"/>
    <n v="0"/>
    <s v="M"/>
    <n v="0"/>
    <n v="0"/>
    <x v="16"/>
    <x v="0"/>
    <s v="M S Siva Electric generation pvt ltd."/>
    <s v="MSEDCL"/>
  </r>
  <r>
    <x v="5"/>
    <x v="4"/>
    <n v="1.25"/>
    <n v="0"/>
    <s v="M"/>
    <n v="0"/>
    <n v="0"/>
    <x v="16"/>
    <x v="0"/>
    <s v="Sri Manmaya Textiles pvt ltd."/>
    <s v="MSEDCL"/>
  </r>
  <r>
    <x v="5"/>
    <x v="4"/>
    <n v="12.8"/>
    <n v="0"/>
    <s v="M"/>
    <n v="0"/>
    <n v="0"/>
    <x v="16"/>
    <x v="0"/>
    <s v="CLP Windfarms"/>
    <s v="MSEDCL"/>
  </r>
  <r>
    <x v="5"/>
    <x v="8"/>
    <n v="6"/>
    <n v="0"/>
    <s v="M"/>
    <n v="0"/>
    <n v="0"/>
    <x v="17"/>
    <x v="0"/>
    <s v="PTC India ltd."/>
    <s v="MSEDCL"/>
  </r>
  <r>
    <x v="5"/>
    <x v="7"/>
    <n v="500"/>
    <n v="0"/>
    <s v="M"/>
    <n v="0"/>
    <n v="0"/>
    <x v="18"/>
    <x v="0"/>
    <s v="SECI"/>
    <s v="MSEDCL"/>
  </r>
  <r>
    <x v="1"/>
    <x v="7"/>
    <n v="100"/>
    <n v="0"/>
    <s v="L"/>
    <n v="0"/>
    <n v="2.5099999999999998"/>
    <x v="19"/>
    <x v="0"/>
    <s v="SECI"/>
    <s v="GridCo"/>
  </r>
  <r>
    <x v="5"/>
    <x v="7"/>
    <n v="75"/>
    <n v="0"/>
    <s v="M"/>
    <n v="0"/>
    <n v="0"/>
    <x v="20"/>
    <x v="0"/>
    <s v="ESSEL Mining"/>
    <s v="MSEDCL"/>
  </r>
  <r>
    <x v="5"/>
    <x v="7"/>
    <n v="6"/>
    <n v="0"/>
    <s v="M"/>
    <n v="0"/>
    <n v="0"/>
    <x v="20"/>
    <x v="0"/>
    <s v="Sarla performance Fibers"/>
    <s v="MSEDCL"/>
  </r>
  <r>
    <x v="5"/>
    <x v="6"/>
    <n v="1.5"/>
    <n v="0"/>
    <s v="M"/>
    <n v="0"/>
    <n v="0"/>
    <x v="20"/>
    <x v="0"/>
    <s v="G R Tanti"/>
    <s v="MSEDCL"/>
  </r>
  <r>
    <x v="5"/>
    <x v="6"/>
    <n v="1.5"/>
    <n v="0"/>
    <s v="M"/>
    <n v="0"/>
    <n v="0"/>
    <x v="20"/>
    <x v="0"/>
    <s v="V R Tanti"/>
    <s v="MSEDCL"/>
  </r>
  <r>
    <x v="5"/>
    <x v="6"/>
    <n v="1.5"/>
    <n v="0"/>
    <s v="M"/>
    <n v="0"/>
    <n v="0"/>
    <x v="20"/>
    <x v="0"/>
    <s v="T R Tanti"/>
    <s v="MSEDCL"/>
  </r>
  <r>
    <x v="5"/>
    <x v="6"/>
    <n v="2.5"/>
    <n v="0"/>
    <s v="M"/>
    <n v="0"/>
    <n v="0"/>
    <x v="20"/>
    <x v="0"/>
    <s v="Piyush Agro pvt ltd."/>
    <s v="MSEDCL"/>
  </r>
  <r>
    <x v="5"/>
    <x v="5"/>
    <n v="1.25"/>
    <n v="0"/>
    <s v="M"/>
    <n v="0"/>
    <n v="0"/>
    <x v="20"/>
    <x v="0"/>
    <s v="P D Gupta"/>
    <s v="MSEDCL"/>
  </r>
  <r>
    <x v="1"/>
    <x v="1"/>
    <n v="50"/>
    <n v="0"/>
    <s v="L"/>
    <n v="0"/>
    <n v="2.44"/>
    <x v="21"/>
    <x v="0"/>
    <s v="SECI"/>
    <s v="GridCo"/>
  </r>
  <r>
    <x v="0"/>
    <x v="7"/>
    <n v="446.23287671232879"/>
    <n v="3909"/>
    <s v="L"/>
    <n v="2.27"/>
    <n v="0"/>
    <x v="22"/>
    <x v="0"/>
    <n v="0"/>
    <s v="TANGEDCO"/>
  </r>
  <r>
    <x v="0"/>
    <x v="9"/>
    <n v="1.2910958904109591"/>
    <n v="11.31"/>
    <s v="L"/>
    <n v="4.0999999999999996"/>
    <n v="33.93"/>
    <x v="23"/>
    <x v="1"/>
    <s v="Madurai Power Corp."/>
    <s v="TANGEDCO"/>
  </r>
  <r>
    <x v="0"/>
    <x v="6"/>
    <n v="56.184931506849317"/>
    <n v="492.18"/>
    <s v="L"/>
    <n v="3.77"/>
    <n v="7.6300000000000008"/>
    <x v="24"/>
    <x v="1"/>
    <s v="Kudgi"/>
    <s v="TANGEDCO"/>
  </r>
  <r>
    <x v="0"/>
    <x v="0"/>
    <n v="64.039954337899545"/>
    <n v="560.99"/>
    <s v="L"/>
    <n v="3.19"/>
    <n v="7.1400000000000006"/>
    <x v="25"/>
    <x v="1"/>
    <s v="Kudgi"/>
    <s v="TANGEDCO"/>
  </r>
  <r>
    <x v="0"/>
    <x v="9"/>
    <n v="22.752283105022833"/>
    <n v="199.31"/>
    <s v="L"/>
    <n v="6.41"/>
    <n v="2.4900000000000002"/>
    <x v="26"/>
    <x v="1"/>
    <s v="Pillaiperumalnallur"/>
    <s v="TANGEDCO"/>
  </r>
  <r>
    <x v="0"/>
    <x v="6"/>
    <n v="497.45433789954336"/>
    <n v="4357.7"/>
    <s v="L"/>
    <n v="3.78"/>
    <n v="3.14"/>
    <x v="27"/>
    <x v="1"/>
    <s v="NTPC"/>
    <s v="TANGEDCO"/>
  </r>
  <r>
    <x v="0"/>
    <x v="0"/>
    <n v="413.88698630136986"/>
    <n v="3625.65"/>
    <s v="L"/>
    <n v="3.05"/>
    <n v="3.67"/>
    <x v="28"/>
    <x v="1"/>
    <s v="NTPC"/>
    <s v="TANGEDCO"/>
  </r>
  <r>
    <x v="0"/>
    <x v="0"/>
    <n v="92.662100456621005"/>
    <n v="811.72"/>
    <s v="L"/>
    <n v="3.6"/>
    <n v="2.8000000000000003"/>
    <x v="29"/>
    <x v="1"/>
    <s v="TAQA"/>
    <s v="TANGEDCO"/>
  </r>
  <r>
    <x v="0"/>
    <x v="7"/>
    <n v="142.56050228310502"/>
    <n v="1248.83"/>
    <s v="L"/>
    <n v="3.87"/>
    <n v="2.5300000000000002"/>
    <x v="29"/>
    <x v="1"/>
    <s v="Kudgi"/>
    <s v="TANGEDCO"/>
  </r>
  <r>
    <x v="0"/>
    <x v="1"/>
    <n v="49.762557077625573"/>
    <n v="435.92"/>
    <s v="L"/>
    <n v="3.67"/>
    <n v="2.63"/>
    <x v="30"/>
    <x v="1"/>
    <s v="Kudgi"/>
    <s v="TANGEDCO"/>
  </r>
  <r>
    <x v="0"/>
    <x v="0"/>
    <n v="97.148401826484019"/>
    <n v="851.02"/>
    <s v="L"/>
    <n v="2.9"/>
    <n v="2.8699999999999997"/>
    <x v="31"/>
    <x v="1"/>
    <s v="Simhadri"/>
    <s v="TANGEDCO"/>
  </r>
  <r>
    <x v="0"/>
    <x v="1"/>
    <n v="97.471461187214615"/>
    <n v="853.85"/>
    <s v="L"/>
    <n v="2.72"/>
    <n v="3.0100000000000002"/>
    <x v="32"/>
    <x v="1"/>
    <s v="Neyveli"/>
    <s v="TANGEDCO"/>
  </r>
  <r>
    <x v="0"/>
    <x v="9"/>
    <n v="114.75114155251143"/>
    <n v="1005.22"/>
    <s v="L"/>
    <n v="3.45"/>
    <n v="2.25"/>
    <x v="33"/>
    <x v="1"/>
    <s v="TAQA"/>
    <s v="TANGEDCO"/>
  </r>
  <r>
    <x v="0"/>
    <x v="7"/>
    <n v="600.36872146118719"/>
    <n v="5259.23"/>
    <s v="L"/>
    <n v="3.35"/>
    <n v="2.2899999999999996"/>
    <x v="34"/>
    <x v="1"/>
    <s v="NTPC"/>
    <s v="TANGEDCO"/>
  </r>
  <r>
    <x v="0"/>
    <x v="6"/>
    <n v="150.3367579908676"/>
    <n v="1316.95"/>
    <s v="L"/>
    <n v="3.53"/>
    <n v="1.8400000000000003"/>
    <x v="35"/>
    <x v="1"/>
    <s v="TAQA"/>
    <s v="TANGEDCO"/>
  </r>
  <r>
    <x v="0"/>
    <x v="6"/>
    <n v="209.38013698630138"/>
    <n v="1834.17"/>
    <s v="L"/>
    <n v="2.98"/>
    <n v="2.35"/>
    <x v="36"/>
    <x v="1"/>
    <s v="NTPL"/>
    <s v="TANGEDCO"/>
  </r>
  <r>
    <x v="0"/>
    <x v="1"/>
    <n v="309.39383561643837"/>
    <n v="2710.29"/>
    <s v="L"/>
    <n v="4.1900000000000004"/>
    <n v="1.1299999999999999"/>
    <x v="37"/>
    <x v="1"/>
    <s v="Neyveli"/>
    <s v="TANGEDCO"/>
  </r>
  <r>
    <x v="0"/>
    <x v="7"/>
    <n v="250.40639269406392"/>
    <n v="2193.56"/>
    <s v="L"/>
    <n v="3.17"/>
    <n v="2.0499999999999998"/>
    <x v="38"/>
    <x v="1"/>
    <s v="NTPL"/>
    <s v="TANGEDCO"/>
  </r>
  <r>
    <x v="0"/>
    <x v="6"/>
    <n v="119.03995433789954"/>
    <n v="1042.79"/>
    <s v="L"/>
    <n v="3.24"/>
    <n v="1.96"/>
    <x v="39"/>
    <x v="1"/>
    <s v="Simhadri"/>
    <s v="TANGEDCO"/>
  </r>
  <r>
    <x v="0"/>
    <x v="1"/>
    <n v="232.69178082191783"/>
    <n v="2038.38"/>
    <s v="L"/>
    <n v="3.12"/>
    <n v="2.0700000000000003"/>
    <x v="40"/>
    <x v="1"/>
    <s v="NTPL"/>
    <s v="TANGEDCO"/>
  </r>
  <r>
    <x v="0"/>
    <x v="0"/>
    <n v="107.6837899543379"/>
    <n v="943.31"/>
    <s v="L"/>
    <n v="2.6"/>
    <n v="2.5799999999999996"/>
    <x v="41"/>
    <x v="1"/>
    <s v="Neyveli"/>
    <s v="TANGEDCO"/>
  </r>
  <r>
    <x v="0"/>
    <x v="7"/>
    <n v="140.6906392694064"/>
    <n v="1232.45"/>
    <s v="L"/>
    <n v="3.28"/>
    <n v="1.8599999999999999"/>
    <x v="42"/>
    <x v="1"/>
    <s v="TAQA"/>
    <s v="TANGEDCO"/>
  </r>
  <r>
    <x v="0"/>
    <x v="1"/>
    <n v="533.42351598173514"/>
    <n v="4672.79"/>
    <s v="L"/>
    <n v="2.93"/>
    <n v="2.2099999999999995"/>
    <x v="42"/>
    <x v="1"/>
    <s v="NTPC"/>
    <s v="TANGEDCO"/>
  </r>
  <r>
    <x v="0"/>
    <x v="6"/>
    <n v="82.480593607305934"/>
    <n v="722.53"/>
    <s v="L"/>
    <n v="2.5299999999999998"/>
    <n v="2.6"/>
    <x v="43"/>
    <x v="1"/>
    <s v="Neyveli"/>
    <s v="TANGEDCO"/>
  </r>
  <r>
    <x v="0"/>
    <x v="0"/>
    <n v="240.68721461187215"/>
    <n v="2108.42"/>
    <s v="L"/>
    <n v="2.87"/>
    <n v="2.2400000000000002"/>
    <x v="44"/>
    <x v="1"/>
    <s v="NTPL"/>
    <s v="TANGEDCO"/>
  </r>
  <r>
    <x v="0"/>
    <x v="7"/>
    <n v="103.41780821917808"/>
    <n v="905.94"/>
    <s v="L"/>
    <n v="2.38"/>
    <n v="2.54"/>
    <x v="45"/>
    <x v="1"/>
    <s v="Neyveli"/>
    <s v="TANGEDCO"/>
  </r>
  <r>
    <x v="0"/>
    <x v="7"/>
    <n v="144.61187214611871"/>
    <n v="1266.8"/>
    <s v="L"/>
    <n v="2.9"/>
    <n v="1.9499999999999997"/>
    <x v="46"/>
    <x v="1"/>
    <s v="Simhadri"/>
    <s v="TANGEDCO"/>
  </r>
  <r>
    <x v="0"/>
    <x v="7"/>
    <n v="276.5559360730594"/>
    <n v="2422.63"/>
    <s v="L"/>
    <n v="3.23"/>
    <n v="1.6"/>
    <x v="47"/>
    <x v="1"/>
    <s v="Neyveli"/>
    <s v="TANGEDCO"/>
  </r>
  <r>
    <x v="0"/>
    <x v="1"/>
    <n v="130.36643835616439"/>
    <n v="1142.01"/>
    <s v="L"/>
    <n v="2.82"/>
    <n v="1.98"/>
    <x v="48"/>
    <x v="1"/>
    <s v="Simhadri"/>
    <s v="TANGEDCO"/>
  </r>
  <r>
    <x v="0"/>
    <x v="9"/>
    <n v="69.409817351598178"/>
    <n v="608.03"/>
    <s v="L"/>
    <n v="2.4500000000000002"/>
    <n v="2.2400000000000002"/>
    <x v="49"/>
    <x v="1"/>
    <s v="Neyveli"/>
    <s v="TANGEDCO"/>
  </r>
  <r>
    <x v="0"/>
    <x v="2"/>
    <n v="189.48858447488587"/>
    <n v="1659.92"/>
    <s v="L"/>
    <n v="0"/>
    <n v="0"/>
    <x v="50"/>
    <x v="1"/>
    <s v="Neyveli"/>
    <s v="TANGEDCO"/>
  </r>
  <r>
    <x v="0"/>
    <x v="3"/>
    <n v="190.06849315068493"/>
    <n v="1665"/>
    <s v="L"/>
    <n v="0"/>
    <n v="0"/>
    <x v="51"/>
    <x v="1"/>
    <s v="Neyveli"/>
    <s v="TANGEDCO"/>
  </r>
  <r>
    <x v="0"/>
    <x v="6"/>
    <n v="39.412100456621005"/>
    <n v="345.25"/>
    <s v="L"/>
    <n v="2.2999999999999998"/>
    <n v="2.2300000000000004"/>
    <x v="52"/>
    <x v="1"/>
    <s v="Neyveli"/>
    <s v="TANGEDCO"/>
  </r>
  <r>
    <x v="0"/>
    <x v="9"/>
    <n v="138.33219178082192"/>
    <n v="1211.79"/>
    <s v="L"/>
    <n v="2.73"/>
    <n v="1.8000000000000003"/>
    <x v="52"/>
    <x v="1"/>
    <s v="Simhadri"/>
    <s v="TANGEDCO"/>
  </r>
  <r>
    <x v="0"/>
    <x v="3"/>
    <n v="253.42465753424659"/>
    <n v="2220"/>
    <s v="L"/>
    <n v="0"/>
    <n v="0"/>
    <x v="53"/>
    <x v="1"/>
    <s v="NLC"/>
    <s v="TANGEDCO"/>
  </r>
  <r>
    <x v="0"/>
    <x v="9"/>
    <n v="342.99429223744295"/>
    <n v="3004.63"/>
    <s v="L"/>
    <n v="3.5"/>
    <n v="0.96999999999999975"/>
    <x v="54"/>
    <x v="1"/>
    <s v="Neyveli"/>
    <s v="TANGEDCO"/>
  </r>
  <r>
    <x v="0"/>
    <x v="9"/>
    <n v="688.45319634703208"/>
    <n v="6030.85"/>
    <s v="L"/>
    <n v="2.4700000000000002"/>
    <n v="1.9499999999999997"/>
    <x v="55"/>
    <x v="1"/>
    <s v="NTPC"/>
    <s v="TANGEDCO"/>
  </r>
  <r>
    <x v="0"/>
    <x v="9"/>
    <n v="258.54452054794518"/>
    <n v="2264.85"/>
    <s v="L"/>
    <n v="2.59"/>
    <n v="1.8100000000000005"/>
    <x v="56"/>
    <x v="1"/>
    <s v="NTPL"/>
    <s v="TANGEDCO"/>
  </r>
  <r>
    <x v="0"/>
    <x v="2"/>
    <n v="174.837899543379"/>
    <n v="1531.58"/>
    <s v="L"/>
    <n v="0"/>
    <n v="0"/>
    <x v="57"/>
    <x v="1"/>
    <s v="Simhadri"/>
    <s v="TANGEDCO"/>
  </r>
  <r>
    <x v="0"/>
    <x v="0"/>
    <n v="225.2191780821918"/>
    <n v="1972.92"/>
    <s v="L"/>
    <n v="2.33"/>
    <n v="1.88"/>
    <x v="58"/>
    <x v="1"/>
    <s v="Neyveli"/>
    <s v="TANGEDCO"/>
  </r>
  <r>
    <x v="0"/>
    <x v="1"/>
    <n v="126.76598173515983"/>
    <n v="1110.47"/>
    <s v="L"/>
    <n v="2.73"/>
    <n v="1.3400000000000003"/>
    <x v="59"/>
    <x v="1"/>
    <s v="Neyveli"/>
    <s v="TANGEDCO"/>
  </r>
  <r>
    <x v="0"/>
    <x v="3"/>
    <n v="178.08219178082192"/>
    <n v="1560"/>
    <s v="L"/>
    <n v="0"/>
    <n v="0"/>
    <x v="60"/>
    <x v="1"/>
    <s v="Simhadri"/>
    <s v="TANGEDCO"/>
  </r>
  <r>
    <x v="0"/>
    <x v="3"/>
    <n v="0"/>
    <n v="0"/>
    <s v="L"/>
    <n v="0"/>
    <n v="0"/>
    <x v="61"/>
    <x v="1"/>
    <s v="NTPC"/>
    <s v="TANGEDCO"/>
  </r>
  <r>
    <x v="0"/>
    <x v="3"/>
    <n v="500.91324200913243"/>
    <n v="4388"/>
    <s v="L"/>
    <n v="0"/>
    <n v="0"/>
    <x v="62"/>
    <x v="1"/>
    <s v="Kudamkulam"/>
    <s v="TANGEDCO"/>
  </r>
  <r>
    <x v="0"/>
    <x v="9"/>
    <n v="149.63242009132421"/>
    <n v="1310.78"/>
    <s v="L"/>
    <n v="2.54"/>
    <n v="1.3599999999999999"/>
    <x v="63"/>
    <x v="1"/>
    <s v="Neyveli"/>
    <s v="TANGEDCO"/>
  </r>
  <r>
    <x v="0"/>
    <x v="1"/>
    <n v="246.82990867579909"/>
    <n v="2162.23"/>
    <s v="L"/>
    <n v="2.96"/>
    <n v="0.91000000000000014"/>
    <x v="64"/>
    <x v="1"/>
    <s v="Neyveli"/>
    <s v="TANGEDCO"/>
  </r>
  <r>
    <x v="0"/>
    <x v="3"/>
    <n v="397.03196347031962"/>
    <n v="3478"/>
    <s v="L"/>
    <n v="0"/>
    <n v="0"/>
    <x v="65"/>
    <x v="1"/>
    <s v="NLC"/>
    <s v="TANGEDCO"/>
  </r>
  <r>
    <x v="0"/>
    <x v="2"/>
    <n v="557.34817351598178"/>
    <n v="4882.37"/>
    <s v="L"/>
    <n v="0"/>
    <n v="0"/>
    <x v="66"/>
    <x v="1"/>
    <s v="NTPC"/>
    <s v="TANGEDCO"/>
  </r>
  <r>
    <x v="0"/>
    <x v="3"/>
    <n v="811.8721461187215"/>
    <n v="7112"/>
    <s v="L"/>
    <n v="0"/>
    <n v="0"/>
    <x v="67"/>
    <x v="1"/>
    <s v="NTPC"/>
    <s v="TANGEDCO"/>
  </r>
  <r>
    <x v="0"/>
    <x v="0"/>
    <n v="139.51826484018267"/>
    <n v="1222.18"/>
    <s v="L"/>
    <n v="2.52"/>
    <n v="1.17"/>
    <x v="68"/>
    <x v="1"/>
    <s v="Neyveli"/>
    <s v="TANGEDCO"/>
  </r>
  <r>
    <x v="0"/>
    <x v="2"/>
    <n v="89.336757990867582"/>
    <n v="782.59"/>
    <s v="L"/>
    <n v="0"/>
    <n v="0"/>
    <x v="68"/>
    <x v="1"/>
    <s v="LANCO"/>
    <s v="TANGEDCO"/>
  </r>
  <r>
    <x v="0"/>
    <x v="2"/>
    <n v="40.675799086757991"/>
    <n v="356.32"/>
    <s v="L"/>
    <n v="0"/>
    <n v="0"/>
    <x v="69"/>
    <x v="1"/>
    <s v="Penna"/>
    <s v="TANGEDCO"/>
  </r>
  <r>
    <x v="0"/>
    <x v="3"/>
    <n v="89.38356164383562"/>
    <n v="783"/>
    <s v="L"/>
    <n v="0"/>
    <n v="0"/>
    <x v="70"/>
    <x v="1"/>
    <s v="LANCO"/>
    <s v="TANGEDCO"/>
  </r>
  <r>
    <x v="0"/>
    <x v="6"/>
    <n v="288.84474885844753"/>
    <n v="2530.2800000000002"/>
    <s v="L"/>
    <n v="2.71"/>
    <n v="0.89999999999999991"/>
    <x v="71"/>
    <x v="1"/>
    <s v="Neyveli"/>
    <s v="TANGEDCO"/>
  </r>
  <r>
    <x v="0"/>
    <x v="0"/>
    <n v="207.53196347031965"/>
    <n v="1817.98"/>
    <s v="L"/>
    <n v="2.74"/>
    <n v="0.84999999999999964"/>
    <x v="72"/>
    <x v="1"/>
    <s v="Neyveli"/>
    <s v="TANGEDCO"/>
  </r>
  <r>
    <x v="0"/>
    <x v="6"/>
    <n v="159.15182648401827"/>
    <n v="1394.17"/>
    <s v="L"/>
    <n v="2.4900000000000002"/>
    <n v="1.0999999999999996"/>
    <x v="72"/>
    <x v="1"/>
    <s v="Neyveli"/>
    <s v="TANGEDCO"/>
  </r>
  <r>
    <x v="0"/>
    <x v="3"/>
    <n v="168.26484018264841"/>
    <n v="1474"/>
    <s v="L"/>
    <n v="0"/>
    <n v="0"/>
    <x v="73"/>
    <x v="1"/>
    <s v="NLC"/>
    <s v="TANGEDCO"/>
  </r>
  <r>
    <x v="0"/>
    <x v="1"/>
    <n v="0"/>
    <n v="0"/>
    <s v="L"/>
    <n v="3.56"/>
    <n v="0"/>
    <x v="74"/>
    <x v="1"/>
    <s v="TAQA"/>
    <s v="TANGEDCO"/>
  </r>
  <r>
    <x v="0"/>
    <x v="3"/>
    <n v="40.296803652968038"/>
    <n v="353"/>
    <s v="L"/>
    <n v="0"/>
    <n v="0"/>
    <x v="74"/>
    <x v="1"/>
    <s v="Penna"/>
    <s v="TANGEDCO"/>
  </r>
  <r>
    <x v="0"/>
    <x v="6"/>
    <n v="27.404109589041095"/>
    <n v="240.06"/>
    <s v="L"/>
    <n v="2.37"/>
    <n v="1.1599999999999997"/>
    <x v="1"/>
    <x v="1"/>
    <s v="NTPC"/>
    <s v="TANGEDCO"/>
  </r>
  <r>
    <x v="0"/>
    <x v="2"/>
    <n v="396"/>
    <n v="3468.96"/>
    <s v="L"/>
    <n v="0"/>
    <n v="0"/>
    <x v="1"/>
    <x v="1"/>
    <s v="NLC"/>
    <s v="TANGEDCO"/>
  </r>
  <r>
    <x v="0"/>
    <x v="2"/>
    <n v="167.74771689497717"/>
    <n v="1469.47"/>
    <s v="L"/>
    <n v="0"/>
    <n v="0"/>
    <x v="75"/>
    <x v="1"/>
    <s v="NLC"/>
    <s v="TANGEDCO"/>
  </r>
  <r>
    <x v="0"/>
    <x v="9"/>
    <n v="303.17431506849312"/>
    <n v="2655.8069999999998"/>
    <s v="L"/>
    <n v="2.67"/>
    <n v="0.74000000000000021"/>
    <x v="76"/>
    <x v="1"/>
    <s v="Neyveli"/>
    <s v="TANGEDCO"/>
  </r>
  <r>
    <x v="0"/>
    <x v="0"/>
    <n v="23.807077625570777"/>
    <n v="208.55"/>
    <s v="L"/>
    <n v="1.63"/>
    <n v="1.77"/>
    <x v="77"/>
    <x v="1"/>
    <s v="PIONEER"/>
    <s v="TANGEDCO"/>
  </r>
  <r>
    <x v="0"/>
    <x v="6"/>
    <n v="33.200913242009129"/>
    <n v="290.83999999999997"/>
    <s v="L"/>
    <n v="2.4900000000000002"/>
    <n v="0.9099999999999997"/>
    <x v="77"/>
    <x v="1"/>
    <s v="PIONEER"/>
    <s v="TANGEDCO"/>
  </r>
  <r>
    <x v="0"/>
    <x v="7"/>
    <n v="308.76712328767127"/>
    <n v="2704.8"/>
    <s v="L"/>
    <n v="2.59"/>
    <n v="0.81"/>
    <x v="77"/>
    <x v="1"/>
    <s v="Neyveli"/>
    <s v="TANGEDCO"/>
  </r>
  <r>
    <x v="0"/>
    <x v="0"/>
    <n v="36.503424657534246"/>
    <n v="319.77"/>
    <s v="L"/>
    <n v="2.48"/>
    <n v="0.89000000000000012"/>
    <x v="78"/>
    <x v="1"/>
    <s v="NTPC"/>
    <s v="TANGEDCO"/>
  </r>
  <r>
    <x v="0"/>
    <x v="0"/>
    <n v="19.425799086757991"/>
    <n v="170.17"/>
    <s v="L"/>
    <n v="1.3"/>
    <n v="2.0700000000000003"/>
    <x v="78"/>
    <x v="1"/>
    <s v="LANCO"/>
    <s v="TANGEDCO"/>
  </r>
  <r>
    <x v="0"/>
    <x v="6"/>
    <n v="86.651826484018272"/>
    <n v="759.07"/>
    <s v="L"/>
    <n v="2.42"/>
    <n v="0.95000000000000018"/>
    <x v="78"/>
    <x v="1"/>
    <s v="LANCO"/>
    <s v="TANGEDCO"/>
  </r>
  <r>
    <x v="0"/>
    <x v="7"/>
    <n v="146.7785388127854"/>
    <n v="1285.78"/>
    <s v="L"/>
    <n v="2.4"/>
    <n v="0.9700000000000002"/>
    <x v="78"/>
    <x v="1"/>
    <s v="Neyveli"/>
    <s v="TANGEDCO"/>
  </r>
  <r>
    <x v="0"/>
    <x v="1"/>
    <n v="35.487442922374427"/>
    <n v="310.87"/>
    <s v="L"/>
    <n v="2.34"/>
    <n v="0.99000000000000021"/>
    <x v="79"/>
    <x v="1"/>
    <s v="NTPC"/>
    <s v="TANGEDCO"/>
  </r>
  <r>
    <x v="0"/>
    <x v="2"/>
    <n v="41.478310502283108"/>
    <n v="363.35"/>
    <s v="L"/>
    <n v="0"/>
    <n v="0"/>
    <x v="80"/>
    <x v="1"/>
    <s v="NTPC"/>
    <s v="TANGEDCO"/>
  </r>
  <r>
    <x v="0"/>
    <x v="9"/>
    <n v="42.899543378995439"/>
    <n v="375.8"/>
    <s v="L"/>
    <n v="2.34"/>
    <n v="0.95000000000000018"/>
    <x v="3"/>
    <x v="1"/>
    <s v="NTPC"/>
    <s v="TANGEDCO"/>
  </r>
  <r>
    <x v="0"/>
    <x v="7"/>
    <n v="28.469178082191782"/>
    <n v="249.39"/>
    <s v="L"/>
    <n v="2.23"/>
    <n v="1.0499999999999998"/>
    <x v="81"/>
    <x v="1"/>
    <s v="NTPC"/>
    <s v="TANGEDCO"/>
  </r>
  <r>
    <x v="0"/>
    <x v="7"/>
    <n v="73.916666666666671"/>
    <n v="647.51"/>
    <s v="L"/>
    <n v="2.2400000000000002"/>
    <n v="0.92999999999999972"/>
    <x v="82"/>
    <x v="1"/>
    <s v="LANCO"/>
    <s v="TANGEDCO"/>
  </r>
  <r>
    <x v="1"/>
    <x v="7"/>
    <n v="1600"/>
    <n v="0"/>
    <s v="L"/>
    <n v="1.05"/>
    <n v="2.11"/>
    <x v="83"/>
    <x v="1"/>
    <s v="NTPC"/>
    <s v="GridCo"/>
  </r>
  <r>
    <x v="0"/>
    <x v="7"/>
    <n v="40.105022831050228"/>
    <n v="351.32"/>
    <s v="L"/>
    <n v="2.25"/>
    <n v="0.87999999999999989"/>
    <x v="84"/>
    <x v="1"/>
    <s v="PIONEER"/>
    <s v="TANGEDCO"/>
  </r>
  <r>
    <x v="0"/>
    <x v="3"/>
    <n v="0"/>
    <n v="0"/>
    <s v="L"/>
    <n v="0"/>
    <n v="0"/>
    <x v="84"/>
    <x v="1"/>
    <s v="NTPC"/>
    <s v="TANGEDCO"/>
  </r>
  <r>
    <x v="0"/>
    <x v="3"/>
    <n v="364.84018264840182"/>
    <n v="3196"/>
    <s v="L"/>
    <n v="0"/>
    <n v="0"/>
    <x v="85"/>
    <x v="1"/>
    <s v="NLC"/>
    <s v="TANGEDCO"/>
  </r>
  <r>
    <x v="0"/>
    <x v="9"/>
    <n v="42.670091324200918"/>
    <n v="373.79"/>
    <s v="L"/>
    <n v="1.97"/>
    <n v="0.95"/>
    <x v="86"/>
    <x v="1"/>
    <s v="PIONEER"/>
    <s v="TANGEDCO"/>
  </r>
  <r>
    <x v="0"/>
    <x v="9"/>
    <n v="54.905251141552519"/>
    <n v="480.97"/>
    <s v="L"/>
    <n v="1.94"/>
    <n v="0.95000000000000018"/>
    <x v="8"/>
    <x v="1"/>
    <s v="LANCO"/>
    <s v="TANGEDCO"/>
  </r>
  <r>
    <x v="0"/>
    <x v="2"/>
    <n v="369.26484018264841"/>
    <n v="3234.76"/>
    <s v="L"/>
    <n v="0"/>
    <n v="0"/>
    <x v="12"/>
    <x v="1"/>
    <s v="NLC"/>
    <s v="TANGEDCO"/>
  </r>
  <r>
    <x v="0"/>
    <x v="1"/>
    <n v="53.589041095890416"/>
    <n v="469.44"/>
    <s v="L"/>
    <n v="1.84"/>
    <n v="0.97"/>
    <x v="87"/>
    <x v="1"/>
    <s v="LANCO"/>
    <s v="TANGEDCO"/>
  </r>
  <r>
    <x v="0"/>
    <x v="6"/>
    <n v="347.69520547945206"/>
    <n v="3045.81"/>
    <s v="L"/>
    <n v="2.02"/>
    <n v="0.7799999999999998"/>
    <x v="88"/>
    <x v="1"/>
    <s v="Talcher"/>
    <s v="TANGEDCO"/>
  </r>
  <r>
    <x v="0"/>
    <x v="0"/>
    <n v="381.10730593607309"/>
    <n v="3338.5"/>
    <s v="L"/>
    <n v="1.97"/>
    <n v="0.78"/>
    <x v="89"/>
    <x v="1"/>
    <s v="Talcher"/>
    <s v="TANGEDCO"/>
  </r>
  <r>
    <x v="0"/>
    <x v="1"/>
    <n v="42.335616438356169"/>
    <n v="370.86"/>
    <s v="L"/>
    <n v="1.84"/>
    <n v="0.8899999999999999"/>
    <x v="90"/>
    <x v="1"/>
    <s v="PIONEER"/>
    <s v="TANGEDCO"/>
  </r>
  <r>
    <x v="0"/>
    <x v="7"/>
    <n v="365.19406392694066"/>
    <n v="3199.1"/>
    <s v="L"/>
    <n v="1.73"/>
    <n v="0.77"/>
    <x v="91"/>
    <x v="1"/>
    <s v="Talcher"/>
    <s v="TANGEDCO"/>
  </r>
  <r>
    <x v="0"/>
    <x v="9"/>
    <n v="383.2591324200913"/>
    <n v="3357.35"/>
    <s v="L"/>
    <n v="1.66"/>
    <n v="0.84000000000000008"/>
    <x v="91"/>
    <x v="1"/>
    <s v="Talcher"/>
    <s v="TANGEDCO"/>
  </r>
  <r>
    <x v="0"/>
    <x v="1"/>
    <n v="384.78652968036533"/>
    <n v="3370.73"/>
    <s v="L"/>
    <n v="1.59"/>
    <n v="0.72"/>
    <x v="92"/>
    <x v="1"/>
    <s v="Talcher"/>
    <s v="TANGEDCO"/>
  </r>
  <r>
    <x v="0"/>
    <x v="2"/>
    <n v="379.38584474885846"/>
    <n v="3323.42"/>
    <s v="L"/>
    <n v="0"/>
    <n v="0"/>
    <x v="93"/>
    <x v="1"/>
    <s v="Talcher"/>
    <s v="TANGEDCO"/>
  </r>
  <r>
    <x v="0"/>
    <x v="3"/>
    <n v="384.70319634703196"/>
    <n v="3370"/>
    <s v="L"/>
    <n v="0"/>
    <n v="0"/>
    <x v="94"/>
    <x v="1"/>
    <s v="Talcher"/>
    <s v="TANGEDCO"/>
  </r>
  <r>
    <x v="0"/>
    <x v="9"/>
    <n v="219.1552511415525"/>
    <n v="1919.8"/>
    <s v="L"/>
    <n v="6.84"/>
    <n v="0"/>
    <x v="95"/>
    <x v="2"/>
    <s v="Not Specified"/>
    <s v="TANGEDCO"/>
  </r>
  <r>
    <x v="1"/>
    <x v="2"/>
    <n v="70"/>
    <n v="0"/>
    <s v="L"/>
    <n v="0"/>
    <n v="5.45"/>
    <x v="96"/>
    <x v="2"/>
    <s v="SECI"/>
    <s v="GridCo"/>
  </r>
  <r>
    <x v="0"/>
    <x v="1"/>
    <n v="331.50684931506851"/>
    <n v="2904"/>
    <s v="L"/>
    <n v="5.34"/>
    <n v="0"/>
    <x v="97"/>
    <x v="2"/>
    <s v="Not Specified"/>
    <s v="TANGEDCO"/>
  </r>
  <r>
    <x v="0"/>
    <x v="3"/>
    <n v="1.8264840182648403"/>
    <n v="16"/>
    <s v="L"/>
    <n v="0"/>
    <n v="0"/>
    <x v="98"/>
    <x v="2"/>
    <s v="Not Specified"/>
    <s v="TANGEDCO"/>
  </r>
  <r>
    <x v="0"/>
    <x v="2"/>
    <n v="11.073059360730594"/>
    <n v="97"/>
    <s v="L"/>
    <n v="0"/>
    <n v="0"/>
    <x v="48"/>
    <x v="2"/>
    <s v="Not Specified"/>
    <s v="TANGEDCO"/>
  </r>
  <r>
    <x v="0"/>
    <x v="7"/>
    <n v="405.93607305936075"/>
    <n v="3556"/>
    <s v="L"/>
    <n v="4.7"/>
    <n v="0"/>
    <x v="99"/>
    <x v="2"/>
    <s v="Not Specified"/>
    <s v="TANGEDCO"/>
  </r>
  <r>
    <x v="1"/>
    <x v="9"/>
    <n v="270"/>
    <n v="0"/>
    <s v="L"/>
    <n v="0"/>
    <n v="4.43"/>
    <x v="100"/>
    <x v="2"/>
    <s v="SECI"/>
    <s v="GridCo"/>
  </r>
  <r>
    <x v="0"/>
    <x v="6"/>
    <n v="564.72602739726028"/>
    <n v="4947"/>
    <s v="L"/>
    <n v="3.83"/>
    <n v="0"/>
    <x v="101"/>
    <x v="2"/>
    <s v="Not Specified"/>
    <s v="TANGEDCO"/>
  </r>
  <r>
    <x v="0"/>
    <x v="0"/>
    <n v="698.05936073059365"/>
    <n v="6115"/>
    <s v="L"/>
    <n v="3.71"/>
    <n v="0"/>
    <x v="0"/>
    <x v="2"/>
    <s v="Not Specified"/>
    <s v="TANGEDCO"/>
  </r>
  <r>
    <x v="4"/>
    <x v="4"/>
    <n v="110"/>
    <n v="0"/>
    <s v="L"/>
    <n v="0"/>
    <n v="0"/>
    <x v="102"/>
    <x v="2"/>
    <s v="Convergence energy services"/>
    <s v="Electricity Dept Goa"/>
  </r>
  <r>
    <x v="6"/>
    <x v="4"/>
    <n v="0.95140000000000002"/>
    <n v="0"/>
    <s v="L"/>
    <n v="3.33"/>
    <n v="0"/>
    <x v="79"/>
    <x v="2"/>
    <s v="Jyothikiran Energy"/>
    <s v="WBSEDCL"/>
  </r>
  <r>
    <x v="6"/>
    <x v="4"/>
    <n v="0.24790000000000001"/>
    <n v="0"/>
    <s v="L"/>
    <n v="3.33"/>
    <n v="0"/>
    <x v="79"/>
    <x v="2"/>
    <s v="Jyothikiran Energy"/>
    <s v="WBSEDCL"/>
  </r>
  <r>
    <x v="6"/>
    <x v="4"/>
    <n v="0.18026"/>
    <n v="0"/>
    <s v="L"/>
    <n v="3.33"/>
    <n v="0"/>
    <x v="79"/>
    <x v="2"/>
    <s v="Jyothikiran Energy"/>
    <s v="WBSEDCL"/>
  </r>
  <r>
    <x v="6"/>
    <x v="4"/>
    <n v="0.2412"/>
    <n v="0"/>
    <s v="L"/>
    <n v="3.3"/>
    <n v="0"/>
    <x v="103"/>
    <x v="2"/>
    <s v="Jyothikiran Energy"/>
    <s v="WBSEDCL"/>
  </r>
  <r>
    <x v="6"/>
    <x v="4"/>
    <n v="0.79496"/>
    <n v="0"/>
    <s v="L"/>
    <n v="3.25"/>
    <n v="0"/>
    <x v="104"/>
    <x v="2"/>
    <s v="Jyothikiran Energy"/>
    <s v="WBSEDCL"/>
  </r>
  <r>
    <x v="1"/>
    <x v="7"/>
    <n v="75"/>
    <n v="0"/>
    <s v="L"/>
    <n v="0"/>
    <n v="2.79"/>
    <x v="83"/>
    <x v="2"/>
    <s v="NTPC"/>
    <s v="GridCo"/>
  </r>
  <r>
    <x v="6"/>
    <x v="8"/>
    <n v="100"/>
    <n v="0"/>
    <s v="L"/>
    <n v="3"/>
    <n v="0"/>
    <x v="105"/>
    <x v="2"/>
    <s v="JSW Solar"/>
    <s v="WBSEDCL"/>
  </r>
  <r>
    <x v="5"/>
    <x v="6"/>
    <n v="50"/>
    <n v="0"/>
    <s v="Not specified"/>
    <n v="0"/>
    <n v="0"/>
    <x v="86"/>
    <x v="2"/>
    <s v="MSPGCL"/>
    <s v="MSEDCL"/>
  </r>
  <r>
    <x v="5"/>
    <x v="4"/>
    <n v="25"/>
    <n v="0"/>
    <s v="Not specified"/>
    <n v="0"/>
    <n v="0"/>
    <x v="6"/>
    <x v="2"/>
    <s v="Avaada sunenergy"/>
    <s v="MSEDCL"/>
  </r>
  <r>
    <x v="5"/>
    <x v="4"/>
    <n v="150"/>
    <n v="0"/>
    <s v="Not specified"/>
    <n v="0"/>
    <n v="0"/>
    <x v="6"/>
    <x v="2"/>
    <s v="Tata power renewable"/>
    <s v="MSEDCL"/>
  </r>
  <r>
    <x v="5"/>
    <x v="4"/>
    <n v="50"/>
    <n v="0"/>
    <s v="Not specified"/>
    <n v="0"/>
    <n v="0"/>
    <x v="6"/>
    <x v="2"/>
    <s v="SAEL RE Power ltd"/>
    <s v="MSEDCL"/>
  </r>
  <r>
    <x v="5"/>
    <x v="4"/>
    <n v="75"/>
    <n v="0"/>
    <s v="Not specified"/>
    <n v="0"/>
    <n v="0"/>
    <x v="7"/>
    <x v="2"/>
    <s v="Juniper green gamma one"/>
    <s v="MSEDCL"/>
  </r>
  <r>
    <x v="5"/>
    <x v="0"/>
    <n v="100"/>
    <n v="0"/>
    <s v="Not specified"/>
    <n v="0"/>
    <n v="0"/>
    <x v="7"/>
    <x v="2"/>
    <s v="TP Kirnali pvt ltd"/>
    <s v="MSEDCL"/>
  </r>
  <r>
    <x v="5"/>
    <x v="4"/>
    <n v="200"/>
    <n v="0"/>
    <s v="Not specified"/>
    <n v="0"/>
    <n v="0"/>
    <x v="7"/>
    <x v="2"/>
    <s v="SJVN Green energy"/>
    <s v="MSEDCL"/>
  </r>
  <r>
    <x v="5"/>
    <x v="4"/>
    <n v="200"/>
    <n v="0"/>
    <s v="Not specified"/>
    <n v="0"/>
    <n v="0"/>
    <x v="7"/>
    <x v="2"/>
    <s v="SJVN Green energy"/>
    <s v="MSEDCL"/>
  </r>
  <r>
    <x v="5"/>
    <x v="4"/>
    <n v="200"/>
    <n v="0"/>
    <s v="Not specified"/>
    <n v="0"/>
    <n v="0"/>
    <x v="7"/>
    <x v="2"/>
    <s v="Tata power renewable"/>
    <s v="MSEDCL"/>
  </r>
  <r>
    <x v="5"/>
    <x v="4"/>
    <n v="100"/>
    <n v="0"/>
    <s v="Not specified"/>
    <n v="0"/>
    <n v="0"/>
    <x v="7"/>
    <x v="2"/>
    <s v="Talettutayi solar projects"/>
    <s v="MSEDCL"/>
  </r>
  <r>
    <x v="5"/>
    <x v="0"/>
    <n v="150"/>
    <n v="0"/>
    <s v="Not specified"/>
    <n v="0"/>
    <n v="0"/>
    <x v="8"/>
    <x v="2"/>
    <s v="Juniper green"/>
    <s v="MSEDCL"/>
  </r>
  <r>
    <x v="5"/>
    <x v="6"/>
    <n v="300"/>
    <n v="0"/>
    <s v="Not specified"/>
    <n v="0"/>
    <n v="0"/>
    <x v="89"/>
    <x v="2"/>
    <s v="Renew sun bright"/>
    <s v="MSEDCL"/>
  </r>
  <r>
    <x v="5"/>
    <x v="6"/>
    <n v="350"/>
    <n v="0"/>
    <s v="Not specified"/>
    <n v="0"/>
    <n v="0"/>
    <x v="89"/>
    <x v="2"/>
    <s v="Avaada sunce energy"/>
    <s v="MSEDCL"/>
  </r>
  <r>
    <x v="5"/>
    <x v="6"/>
    <n v="50"/>
    <n v="0"/>
    <s v="Not specified"/>
    <n v="0"/>
    <n v="0"/>
    <x v="106"/>
    <x v="2"/>
    <s v="Krishita multritrade ltd"/>
    <s v="MSEDCL"/>
  </r>
  <r>
    <x v="5"/>
    <x v="6"/>
    <n v="300"/>
    <n v="0"/>
    <s v="Not specified"/>
    <n v="0"/>
    <n v="0"/>
    <x v="106"/>
    <x v="2"/>
    <s v="ACME Heergarh Powertech"/>
    <s v="MSEDCL"/>
  </r>
  <r>
    <x v="5"/>
    <x v="7"/>
    <n v="250"/>
    <n v="0"/>
    <s v="Not specified"/>
    <n v="0"/>
    <n v="0"/>
    <x v="14"/>
    <x v="2"/>
    <s v="Renew solar power"/>
    <s v="MSEDCL"/>
  </r>
  <r>
    <x v="5"/>
    <x v="7"/>
    <n v="250"/>
    <n v="0"/>
    <s v="Not specified"/>
    <n v="0"/>
    <n v="0"/>
    <x v="14"/>
    <x v="2"/>
    <s v="ACME Chottorgarh Solar"/>
    <s v="MSEDCL"/>
  </r>
  <r>
    <x v="5"/>
    <x v="7"/>
    <n v="150"/>
    <n v="0"/>
    <s v="Not specified"/>
    <n v="0"/>
    <n v="0"/>
    <x v="14"/>
    <x v="2"/>
    <s v="Tata power renewable"/>
    <s v="MSEDCL"/>
  </r>
  <r>
    <x v="5"/>
    <x v="7"/>
    <n v="130"/>
    <n v="0"/>
    <s v="Not specified"/>
    <n v="0"/>
    <n v="0"/>
    <x v="14"/>
    <x v="2"/>
    <s v="Azure power"/>
    <s v="MSEDCL"/>
  </r>
  <r>
    <x v="5"/>
    <x v="7"/>
    <n v="20"/>
    <n v="0"/>
    <s v="Not specified"/>
    <n v="0"/>
    <n v="0"/>
    <x v="107"/>
    <x v="2"/>
    <s v="MH Tech Solaire India"/>
    <s v="MSEDCL"/>
  </r>
  <r>
    <x v="5"/>
    <x v="7"/>
    <n v="200"/>
    <n v="0"/>
    <s v="Not specified"/>
    <n v="0"/>
    <n v="0"/>
    <x v="107"/>
    <x v="2"/>
    <s v="Adani Renewable Energy"/>
    <s v="MSEDCL"/>
  </r>
  <r>
    <x v="2"/>
    <x v="8"/>
    <n v="100"/>
    <n v="0"/>
    <s v="L"/>
    <n v="0"/>
    <n v="0"/>
    <x v="108"/>
    <x v="2"/>
    <s v="NTPC"/>
    <s v="Electricity Dept Puducherry"/>
  </r>
  <r>
    <x v="1"/>
    <x v="6"/>
    <n v="200"/>
    <n v="0"/>
    <s v="L"/>
    <n v="0"/>
    <n v="2.58"/>
    <x v="16"/>
    <x v="2"/>
    <s v="SECI"/>
    <s v="GridCo"/>
  </r>
  <r>
    <x v="5"/>
    <x v="8"/>
    <n v="250"/>
    <n v="0"/>
    <s v="Not specified"/>
    <n v="0"/>
    <n v="0"/>
    <x v="19"/>
    <x v="2"/>
    <s v="Maharashtra state power generation "/>
    <s v="MSEDCL"/>
  </r>
  <r>
    <x v="2"/>
    <x v="5"/>
    <n v="50"/>
    <n v="0"/>
    <s v="L"/>
    <n v="0"/>
    <n v="0"/>
    <x v="21"/>
    <x v="2"/>
    <s v="SECI"/>
    <s v="Electricity Dept Puducherry"/>
  </r>
  <r>
    <x v="1"/>
    <x v="8"/>
    <n v="200"/>
    <n v="0"/>
    <s v="L"/>
    <n v="0"/>
    <n v="2.4300000000000002"/>
    <x v="91"/>
    <x v="2"/>
    <s v="NTPC"/>
    <s v="GridCo"/>
  </r>
  <r>
    <x v="6"/>
    <x v="4"/>
    <n v="100"/>
    <n v="0"/>
    <s v="L"/>
    <n v="2.4500000000000002"/>
    <n v="0"/>
    <x v="109"/>
    <x v="2"/>
    <s v="NHPC Solar"/>
    <s v="WBSEDCL"/>
  </r>
  <r>
    <x v="6"/>
    <x v="8"/>
    <n v="0"/>
    <n v="125.65"/>
    <s v="L"/>
    <n v="2.4500000000000002"/>
    <n v="0"/>
    <x v="109"/>
    <x v="2"/>
    <s v="NTPC"/>
    <s v="WBSEDCL"/>
  </r>
  <r>
    <x v="5"/>
    <x v="5"/>
    <n v="250"/>
    <n v="0"/>
    <s v="Not specified"/>
    <n v="0"/>
    <n v="0"/>
    <x v="109"/>
    <x v="2"/>
    <s v="Avaada MH Sustainable"/>
    <s v="MSEDCL"/>
  </r>
  <r>
    <x v="5"/>
    <x v="8"/>
    <n v="200"/>
    <n v="0"/>
    <s v="Not specified"/>
    <n v="0"/>
    <n v="0"/>
    <x v="110"/>
    <x v="2"/>
    <s v="Renew dinkar urja"/>
    <s v="MSEDCL"/>
  </r>
  <r>
    <x v="5"/>
    <x v="8"/>
    <n v="300"/>
    <n v="0"/>
    <s v="Not specified"/>
    <n v="0"/>
    <n v="0"/>
    <x v="111"/>
    <x v="2"/>
    <s v="ACME Sirkar pvt ltd"/>
    <s v="MSEDCL"/>
  </r>
  <r>
    <x v="5"/>
    <x v="2"/>
    <n v="7.4999999999999997E-2"/>
    <n v="0"/>
    <s v="L"/>
    <n v="0"/>
    <n v="0"/>
    <x v="112"/>
    <x v="3"/>
    <s v="GOMWRD"/>
    <s v="MSEDCL"/>
  </r>
  <r>
    <x v="5"/>
    <x v="1"/>
    <n v="2"/>
    <n v="0"/>
    <s v="L"/>
    <n v="0"/>
    <n v="0"/>
    <x v="113"/>
    <x v="3"/>
    <s v="Sanjay B Patil"/>
    <s v="MSEDCL"/>
  </r>
  <r>
    <x v="5"/>
    <x v="6"/>
    <n v="10"/>
    <n v="0"/>
    <s v="L"/>
    <n v="0"/>
    <n v="0"/>
    <x v="113"/>
    <x v="3"/>
    <s v="Mohite Industries"/>
    <s v="MSEDCL"/>
  </r>
  <r>
    <x v="5"/>
    <x v="5"/>
    <n v="9"/>
    <n v="0"/>
    <s v="L"/>
    <n v="0"/>
    <n v="0"/>
    <x v="65"/>
    <x v="3"/>
    <s v="Mahati hydro power projects"/>
    <s v="MSEDCL"/>
  </r>
  <r>
    <x v="5"/>
    <x v="9"/>
    <n v="6"/>
    <n v="0"/>
    <s v="L"/>
    <n v="0"/>
    <n v="0"/>
    <x v="114"/>
    <x v="3"/>
    <s v="Celerity power"/>
    <s v="MSEDCL"/>
  </r>
  <r>
    <x v="5"/>
    <x v="9"/>
    <n v="24"/>
    <n v="0"/>
    <s v="L"/>
    <n v="0"/>
    <n v="0"/>
    <x v="115"/>
    <x v="3"/>
    <s v="Mahati Vidarbh Hydropower"/>
    <s v="MSEDCL"/>
  </r>
  <r>
    <x v="5"/>
    <x v="2"/>
    <n v="4.9000000000000004"/>
    <n v="0"/>
    <s v="L"/>
    <n v="0"/>
    <n v="0"/>
    <x v="116"/>
    <x v="3"/>
    <s v="DLI India pvt ltd."/>
    <s v="MSEDCL"/>
  </r>
  <r>
    <x v="5"/>
    <x v="1"/>
    <n v="2"/>
    <n v="0"/>
    <s v="L"/>
    <n v="0"/>
    <n v="0"/>
    <x v="117"/>
    <x v="3"/>
    <s v="Asoka sthapadya pvt ltd."/>
    <s v="MSEDCL"/>
  </r>
  <r>
    <x v="5"/>
    <x v="9"/>
    <n v="1.2"/>
    <n v="0"/>
    <s v="L"/>
    <n v="0"/>
    <n v="0"/>
    <x v="118"/>
    <x v="3"/>
    <s v="Sri swami samarth engineers"/>
    <s v="MSEDCL"/>
  </r>
  <r>
    <x v="5"/>
    <x v="9"/>
    <n v="1.5"/>
    <n v="0"/>
    <s v="L"/>
    <n v="0"/>
    <n v="0"/>
    <x v="118"/>
    <x v="3"/>
    <s v="Arti Hydropower"/>
    <s v="MSEDCL"/>
  </r>
  <r>
    <x v="5"/>
    <x v="9"/>
    <n v="1.8"/>
    <n v="0"/>
    <s v="L"/>
    <n v="0"/>
    <n v="0"/>
    <x v="118"/>
    <x v="3"/>
    <s v="Rohan Rajdeep hydropower"/>
    <s v="MSEDCL"/>
  </r>
  <r>
    <x v="5"/>
    <x v="3"/>
    <n v="4"/>
    <n v="0"/>
    <s v="L"/>
    <n v="0"/>
    <n v="0"/>
    <x v="118"/>
    <x v="3"/>
    <s v="Kamdar Infrastructure pvt ltd."/>
    <s v="MSEDCL"/>
  </r>
  <r>
    <x v="5"/>
    <x v="6"/>
    <n v="1.5"/>
    <n v="0"/>
    <s v="L"/>
    <n v="0"/>
    <n v="0"/>
    <x v="118"/>
    <x v="3"/>
    <s v="Asoka Buildcon Ltd."/>
    <s v="MSEDCL"/>
  </r>
  <r>
    <x v="5"/>
    <x v="1"/>
    <n v="4.8"/>
    <n v="0"/>
    <s v="L"/>
    <n v="0"/>
    <n v="0"/>
    <x v="119"/>
    <x v="3"/>
    <s v="Mahati hydro power projects"/>
    <s v="MSEDCL"/>
  </r>
  <r>
    <x v="5"/>
    <x v="1"/>
    <n v="2.5"/>
    <n v="0"/>
    <s v="L"/>
    <n v="0"/>
    <n v="0"/>
    <x v="120"/>
    <x v="3"/>
    <s v="Arti Hydropower"/>
    <s v="MSEDCL"/>
  </r>
  <r>
    <x v="5"/>
    <x v="9"/>
    <n v="3"/>
    <n v="0"/>
    <s v="L"/>
    <n v="0"/>
    <n v="0"/>
    <x v="121"/>
    <x v="3"/>
    <s v="Avalon power pvt ltd."/>
    <s v="MSEDCL"/>
  </r>
  <r>
    <x v="5"/>
    <x v="5"/>
    <n v="1"/>
    <n v="0"/>
    <s v="L"/>
    <n v="0"/>
    <n v="0"/>
    <x v="122"/>
    <x v="3"/>
    <s v="Asoka sthapadya pvt ltd."/>
    <s v="MSEDCL"/>
  </r>
  <r>
    <x v="0"/>
    <x v="7"/>
    <n v="354.36301369863014"/>
    <n v="3104.22"/>
    <s v="L"/>
    <n v="4.42"/>
    <n v="0"/>
    <x v="55"/>
    <x v="4"/>
    <s v="Kudamkulam"/>
    <s v="TANGEDCO"/>
  </r>
  <r>
    <x v="0"/>
    <x v="7"/>
    <n v="185.94863013698631"/>
    <n v="1628.91"/>
    <s v="L"/>
    <n v="4.38"/>
    <n v="0"/>
    <x v="57"/>
    <x v="4"/>
    <s v="Kaiga AGS"/>
    <s v="TANGEDCO"/>
  </r>
  <r>
    <x v="0"/>
    <x v="0"/>
    <n v="723.27054794520552"/>
    <n v="6335.85"/>
    <s v="L"/>
    <n v="4.1900000000000004"/>
    <n v="0"/>
    <x v="123"/>
    <x v="4"/>
    <s v="Kudamkulam"/>
    <s v="TANGEDCO"/>
  </r>
  <r>
    <x v="0"/>
    <x v="1"/>
    <n v="519.22374429223737"/>
    <n v="4548.3999999999996"/>
    <s v="L"/>
    <n v="4.1100000000000003"/>
    <n v="0"/>
    <x v="115"/>
    <x v="4"/>
    <s v="Kudamkulam"/>
    <s v="TANGEDCO"/>
  </r>
  <r>
    <x v="0"/>
    <x v="6"/>
    <n v="673.46689497716898"/>
    <n v="5899.57"/>
    <s v="L"/>
    <n v="4.1100000000000003"/>
    <n v="0"/>
    <x v="115"/>
    <x v="4"/>
    <s v="Kudamkulam"/>
    <s v="TANGEDCO"/>
  </r>
  <r>
    <x v="0"/>
    <x v="7"/>
    <n v="95.829908675799089"/>
    <n v="839.47"/>
    <s v="L"/>
    <n v="3.78"/>
    <n v="0"/>
    <x v="124"/>
    <x v="4"/>
    <s v="Madras AGS"/>
    <s v="TANGEDCO"/>
  </r>
  <r>
    <x v="0"/>
    <x v="6"/>
    <n v="187.46575342465755"/>
    <n v="1642.2"/>
    <s v="L"/>
    <n v="3.65"/>
    <n v="0"/>
    <x v="113"/>
    <x v="4"/>
    <s v="Kaiga AGS"/>
    <s v="TANGEDCO"/>
  </r>
  <r>
    <x v="0"/>
    <x v="2"/>
    <n v="113.6769406392694"/>
    <n v="995.81"/>
    <s v="L"/>
    <n v="0"/>
    <n v="0"/>
    <x v="125"/>
    <x v="4"/>
    <s v="Ramagundam"/>
    <s v="TANGEDCO"/>
  </r>
  <r>
    <x v="0"/>
    <x v="6"/>
    <n v="341.57077625570776"/>
    <n v="2992.16"/>
    <s v="L"/>
    <n v="2.63"/>
    <n v="0.79"/>
    <x v="126"/>
    <x v="4"/>
    <s v="Ramagundam"/>
    <s v="TANGEDCO"/>
  </r>
  <r>
    <x v="0"/>
    <x v="0"/>
    <n v="183.67579908675799"/>
    <n v="1609"/>
    <s v="L"/>
    <n v="3.42"/>
    <n v="0"/>
    <x v="126"/>
    <x v="4"/>
    <s v="Kaiga AGS"/>
    <s v="TANGEDCO"/>
  </r>
  <r>
    <x v="0"/>
    <x v="6"/>
    <n v="92.243150684931507"/>
    <n v="808.05"/>
    <s v="L"/>
    <n v="2.59"/>
    <n v="0.79"/>
    <x v="127"/>
    <x v="4"/>
    <s v="Ramagundam"/>
    <s v="TANGEDCO"/>
  </r>
  <r>
    <x v="0"/>
    <x v="9"/>
    <n v="499.63812785388126"/>
    <n v="4376.83"/>
    <s v="L"/>
    <n v="3.36"/>
    <n v="0"/>
    <x v="128"/>
    <x v="4"/>
    <s v="Kudamkulam"/>
    <s v="TANGEDCO"/>
  </r>
  <r>
    <x v="0"/>
    <x v="0"/>
    <n v="333.87785388127855"/>
    <n v="2924.77"/>
    <s v="L"/>
    <n v="2.4249999999999998"/>
    <n v="0.86400000000000032"/>
    <x v="129"/>
    <x v="4"/>
    <s v="Ramagundam"/>
    <s v="TANGEDCO"/>
  </r>
  <r>
    <x v="0"/>
    <x v="0"/>
    <n v="78.552511415525117"/>
    <n v="688.12"/>
    <s v="L"/>
    <n v="2.37"/>
    <n v="0.91599999999999993"/>
    <x v="130"/>
    <x v="4"/>
    <s v="Ramagundam"/>
    <s v="TANGEDCO"/>
  </r>
  <r>
    <x v="0"/>
    <x v="7"/>
    <n v="374.615296803653"/>
    <n v="3281.63"/>
    <s v="L"/>
    <n v="2.54"/>
    <n v="0.73999999999999977"/>
    <x v="81"/>
    <x v="4"/>
    <s v="Ramagundam"/>
    <s v="TANGEDCO"/>
  </r>
  <r>
    <x v="0"/>
    <x v="7"/>
    <n v="92.882420091324207"/>
    <n v="813.65"/>
    <s v="L"/>
    <n v="2.48"/>
    <n v="0.79999999999999982"/>
    <x v="81"/>
    <x v="4"/>
    <s v="Ramagundam"/>
    <s v="TANGEDCO"/>
  </r>
  <r>
    <x v="0"/>
    <x v="3"/>
    <n v="113.12785388127854"/>
    <n v="991"/>
    <s v="L"/>
    <n v="0"/>
    <n v="0"/>
    <x v="131"/>
    <x v="4"/>
    <s v="Ramagundam"/>
    <s v="TANGEDCO"/>
  </r>
  <r>
    <x v="0"/>
    <x v="9"/>
    <n v="94.090182648401836"/>
    <n v="824.23"/>
    <s v="L"/>
    <n v="2.1800000000000002"/>
    <n v="1.0099999999999998"/>
    <x v="132"/>
    <x v="4"/>
    <s v="Ramagundam"/>
    <s v="TANGEDCO"/>
  </r>
  <r>
    <x v="0"/>
    <x v="1"/>
    <n v="197.02397260273975"/>
    <n v="1725.93"/>
    <s v="L"/>
    <n v="3.18"/>
    <n v="0"/>
    <x v="133"/>
    <x v="4"/>
    <s v="Kaiga AGS"/>
    <s v="TANGEDCO"/>
  </r>
  <r>
    <x v="0"/>
    <x v="1"/>
    <n v="361.33561643835617"/>
    <n v="3165.3"/>
    <s v="L"/>
    <n v="2.39"/>
    <n v="0.75999999999999979"/>
    <x v="134"/>
    <x v="4"/>
    <s v="Ramagundam"/>
    <s v="TANGEDCO"/>
  </r>
  <r>
    <x v="0"/>
    <x v="9"/>
    <n v="175.93949771689498"/>
    <n v="1541.23"/>
    <s v="L"/>
    <n v="3.13"/>
    <n v="0"/>
    <x v="84"/>
    <x v="4"/>
    <s v="Kaiga AGS"/>
    <s v="TANGEDCO"/>
  </r>
  <r>
    <x v="0"/>
    <x v="1"/>
    <n v="99.089041095890408"/>
    <n v="868.02"/>
    <s v="L"/>
    <n v="2.35"/>
    <n v="0.75999999999999979"/>
    <x v="112"/>
    <x v="4"/>
    <s v="Ramagundam"/>
    <s v="TANGEDCO"/>
  </r>
  <r>
    <x v="0"/>
    <x v="2"/>
    <n v="454.70319634703196"/>
    <n v="3983.2"/>
    <s v="L"/>
    <n v="0"/>
    <n v="0"/>
    <x v="135"/>
    <x v="4"/>
    <s v="Ramagundam"/>
    <s v="TANGEDCO"/>
  </r>
  <r>
    <x v="0"/>
    <x v="3"/>
    <n v="134.58904109589042"/>
    <n v="1179"/>
    <s v="L"/>
    <n v="0"/>
    <n v="0"/>
    <x v="135"/>
    <x v="4"/>
    <s v="Kaiga AGS"/>
    <s v="TANGEDCO"/>
  </r>
  <r>
    <x v="0"/>
    <x v="2"/>
    <n v="138.22831050228311"/>
    <n v="1210.8800000000001"/>
    <s v="L"/>
    <n v="0"/>
    <n v="0"/>
    <x v="136"/>
    <x v="4"/>
    <s v="Kaiga AGS"/>
    <s v="TANGEDCO"/>
  </r>
  <r>
    <x v="0"/>
    <x v="3"/>
    <n v="452.39726027397262"/>
    <n v="3963"/>
    <s v="L"/>
    <n v="0"/>
    <n v="0"/>
    <x v="137"/>
    <x v="4"/>
    <s v="Ramagundam"/>
    <s v="TANGEDCO"/>
  </r>
  <r>
    <x v="0"/>
    <x v="9"/>
    <n v="405.78196347031968"/>
    <n v="3554.65"/>
    <s v="L"/>
    <n v="2.27"/>
    <n v="0.60999999999999988"/>
    <x v="137"/>
    <x v="4"/>
    <s v="Ramagundam"/>
    <s v="TANGEDCO"/>
  </r>
  <r>
    <x v="0"/>
    <x v="6"/>
    <n v="124.34132420091325"/>
    <n v="1089.23"/>
    <s v="L"/>
    <n v="2.8"/>
    <n v="0"/>
    <x v="88"/>
    <x v="4"/>
    <s v="Madras AGS"/>
    <s v="TANGEDCO"/>
  </r>
  <r>
    <x v="0"/>
    <x v="0"/>
    <n v="115.60045662100457"/>
    <n v="1012.66"/>
    <s v="L"/>
    <n v="2.6"/>
    <n v="0"/>
    <x v="138"/>
    <x v="4"/>
    <s v="Madras AGS"/>
    <s v="TANGEDCO"/>
  </r>
  <r>
    <x v="0"/>
    <x v="2"/>
    <n v="249.75"/>
    <n v="2187.81"/>
    <s v="L"/>
    <n v="0"/>
    <n v="0"/>
    <x v="91"/>
    <x v="4"/>
    <s v="Kudamkulam"/>
    <s v="TANGEDCO"/>
  </r>
  <r>
    <x v="0"/>
    <x v="1"/>
    <n v="213.56392694063928"/>
    <n v="1870.82"/>
    <s v="L"/>
    <n v="2.2200000000000002"/>
    <n v="0"/>
    <x v="139"/>
    <x v="4"/>
    <s v="Madras AGS"/>
    <s v="TANGEDCO"/>
  </r>
  <r>
    <x v="0"/>
    <x v="9"/>
    <n v="235.07762557077629"/>
    <n v="2059.2800000000002"/>
    <s v="L"/>
    <n v="2.12"/>
    <n v="0"/>
    <x v="140"/>
    <x v="4"/>
    <s v="Madras AGS"/>
    <s v="TANGEDCO"/>
  </r>
  <r>
    <x v="0"/>
    <x v="3"/>
    <n v="179.5662100456621"/>
    <n v="1573"/>
    <s v="L"/>
    <n v="0"/>
    <n v="0"/>
    <x v="141"/>
    <x v="4"/>
    <s v="Madras AGS"/>
    <s v="TANGEDCO"/>
  </r>
  <r>
    <x v="0"/>
    <x v="2"/>
    <n v="179.55479452054797"/>
    <n v="1572.9"/>
    <s v="L"/>
    <n v="0"/>
    <n v="0"/>
    <x v="142"/>
    <x v="4"/>
    <s v="Madras AGS"/>
    <s v="TANGEDCO"/>
  </r>
  <r>
    <x v="7"/>
    <x v="2"/>
    <n v="1000"/>
    <n v="0"/>
    <s v="L"/>
    <n v="3.6"/>
    <n v="2"/>
    <x v="143"/>
    <x v="1"/>
    <s v="KSK Mahanadi"/>
    <s v="UP Electricity Dept."/>
  </r>
  <r>
    <x v="7"/>
    <x v="2"/>
    <n v="361"/>
    <n v="0"/>
    <s v="L"/>
    <n v="2.93"/>
    <n v="2.2400000000000002"/>
    <x v="144"/>
    <x v="1"/>
    <s v="MB Power"/>
    <s v="UP Electricity Dept."/>
  </r>
  <r>
    <x v="7"/>
    <x v="2"/>
    <n v="350"/>
    <n v="0"/>
    <s v="L"/>
    <n v="2.4"/>
    <n v="2.3199999999999998"/>
    <x v="145"/>
    <x v="1"/>
    <s v="RKM Power"/>
    <s v="UP Electricity Dept."/>
  </r>
  <r>
    <x v="7"/>
    <x v="2"/>
    <n v="390"/>
    <n v="0"/>
    <s v="L"/>
    <n v="2.2999999999999998"/>
    <n v="1.59"/>
    <x v="146"/>
    <x v="1"/>
    <s v="TRN Energy"/>
    <s v="UP Electricity Dept."/>
  </r>
  <r>
    <x v="8"/>
    <x v="10"/>
    <m/>
    <m/>
    <m/>
    <m/>
    <m/>
    <x v="147"/>
    <x v="5"/>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3D4EF90-E2F4-41BC-968C-44CB41CBE51E}"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rowHeaderCaption="Selection">
  <location ref="A4:D95" firstHeaderRow="0" firstDataRow="1" firstDataCol="1"/>
  <pivotFields count="11">
    <pivotField axis="axisRow" showAll="0">
      <items count="10">
        <item x="3"/>
        <item x="4"/>
        <item x="5"/>
        <item x="1"/>
        <item x="2"/>
        <item x="0"/>
        <item x="6"/>
        <item x="8"/>
        <item x="7"/>
        <item t="default"/>
      </items>
    </pivotField>
    <pivotField axis="axisRow" showAll="0">
      <items count="12">
        <item x="2"/>
        <item x="3"/>
        <item x="9"/>
        <item x="1"/>
        <item x="7"/>
        <item x="6"/>
        <item x="0"/>
        <item x="5"/>
        <item x="8"/>
        <item x="4"/>
        <item x="10"/>
        <item t="default"/>
      </items>
    </pivotField>
    <pivotField showAll="0"/>
    <pivotField showAll="0"/>
    <pivotField showAll="0"/>
    <pivotField showAll="0"/>
    <pivotField showAll="0"/>
    <pivotField dataField="1" showAll="0"/>
    <pivotField axis="axisRow" showAll="0">
      <items count="7">
        <item x="4"/>
        <item x="3"/>
        <item x="2"/>
        <item x="1"/>
        <item x="0"/>
        <item x="5"/>
        <item t="default"/>
      </items>
    </pivotField>
    <pivotField showAll="0"/>
    <pivotField showAll="0"/>
  </pivotFields>
  <rowFields count="3">
    <field x="8"/>
    <field x="0"/>
    <field x="1"/>
  </rowFields>
  <rowItems count="91">
    <i>
      <x/>
    </i>
    <i r="1">
      <x v="5"/>
    </i>
    <i r="2">
      <x/>
    </i>
    <i r="2">
      <x v="1"/>
    </i>
    <i r="2">
      <x v="2"/>
    </i>
    <i r="2">
      <x v="3"/>
    </i>
    <i r="2">
      <x v="4"/>
    </i>
    <i r="2">
      <x v="5"/>
    </i>
    <i r="2">
      <x v="6"/>
    </i>
    <i>
      <x v="1"/>
    </i>
    <i r="1">
      <x v="2"/>
    </i>
    <i r="2">
      <x/>
    </i>
    <i r="2">
      <x v="1"/>
    </i>
    <i r="2">
      <x v="2"/>
    </i>
    <i r="2">
      <x v="3"/>
    </i>
    <i r="2">
      <x v="5"/>
    </i>
    <i r="2">
      <x v="7"/>
    </i>
    <i>
      <x v="2"/>
    </i>
    <i r="1">
      <x v="1"/>
    </i>
    <i r="2">
      <x v="9"/>
    </i>
    <i r="1">
      <x v="2"/>
    </i>
    <i r="2">
      <x v="4"/>
    </i>
    <i r="2">
      <x v="5"/>
    </i>
    <i r="2">
      <x v="6"/>
    </i>
    <i r="2">
      <x v="7"/>
    </i>
    <i r="2">
      <x v="8"/>
    </i>
    <i r="2">
      <x v="9"/>
    </i>
    <i r="1">
      <x v="3"/>
    </i>
    <i r="2">
      <x/>
    </i>
    <i r="2">
      <x v="2"/>
    </i>
    <i r="2">
      <x v="4"/>
    </i>
    <i r="2">
      <x v="5"/>
    </i>
    <i r="2">
      <x v="8"/>
    </i>
    <i r="1">
      <x v="4"/>
    </i>
    <i r="2">
      <x v="7"/>
    </i>
    <i r="2">
      <x v="8"/>
    </i>
    <i r="1">
      <x v="5"/>
    </i>
    <i r="2">
      <x/>
    </i>
    <i r="2">
      <x v="1"/>
    </i>
    <i r="2">
      <x v="2"/>
    </i>
    <i r="2">
      <x v="3"/>
    </i>
    <i r="2">
      <x v="4"/>
    </i>
    <i r="2">
      <x v="5"/>
    </i>
    <i r="2">
      <x v="6"/>
    </i>
    <i r="1">
      <x v="6"/>
    </i>
    <i r="2">
      <x v="8"/>
    </i>
    <i r="2">
      <x v="9"/>
    </i>
    <i>
      <x v="3"/>
    </i>
    <i r="1">
      <x v="3"/>
    </i>
    <i r="2">
      <x v="4"/>
    </i>
    <i r="1">
      <x v="5"/>
    </i>
    <i r="2">
      <x/>
    </i>
    <i r="2">
      <x v="1"/>
    </i>
    <i r="2">
      <x v="2"/>
    </i>
    <i r="2">
      <x v="3"/>
    </i>
    <i r="2">
      <x v="4"/>
    </i>
    <i r="2">
      <x v="5"/>
    </i>
    <i r="2">
      <x v="6"/>
    </i>
    <i r="1">
      <x v="8"/>
    </i>
    <i r="2">
      <x/>
    </i>
    <i>
      <x v="4"/>
    </i>
    <i r="1">
      <x/>
    </i>
    <i r="2">
      <x v="6"/>
    </i>
    <i r="1">
      <x v="1"/>
    </i>
    <i r="2">
      <x v="5"/>
    </i>
    <i r="2">
      <x v="7"/>
    </i>
    <i r="2">
      <x v="9"/>
    </i>
    <i r="1">
      <x v="2"/>
    </i>
    <i r="2">
      <x v="4"/>
    </i>
    <i r="2">
      <x v="5"/>
    </i>
    <i r="2">
      <x v="7"/>
    </i>
    <i r="2">
      <x v="8"/>
    </i>
    <i r="2">
      <x v="9"/>
    </i>
    <i r="1">
      <x v="3"/>
    </i>
    <i r="2">
      <x v="3"/>
    </i>
    <i r="2">
      <x v="4"/>
    </i>
    <i r="2">
      <x v="5"/>
    </i>
    <i r="2">
      <x v="9"/>
    </i>
    <i r="1">
      <x v="4"/>
    </i>
    <i r="2">
      <x v="7"/>
    </i>
    <i r="1">
      <x v="5"/>
    </i>
    <i r="2">
      <x/>
    </i>
    <i r="2">
      <x v="1"/>
    </i>
    <i r="2">
      <x v="3"/>
    </i>
    <i r="2">
      <x v="4"/>
    </i>
    <i r="2">
      <x v="5"/>
    </i>
    <i r="2">
      <x v="6"/>
    </i>
    <i>
      <x v="5"/>
    </i>
    <i r="1">
      <x v="7"/>
    </i>
    <i r="2">
      <x v="10"/>
    </i>
    <i t="grand">
      <x/>
    </i>
  </rowItems>
  <colFields count="1">
    <field x="-2"/>
  </colFields>
  <colItems count="3">
    <i>
      <x/>
    </i>
    <i i="1">
      <x v="1"/>
    </i>
    <i i="2">
      <x v="2"/>
    </i>
  </colItems>
  <dataFields count="3">
    <dataField name="Minimum cost (Rs/kWh)" fld="7" subtotal="min" baseField="0" baseItem="0" numFmtId="2"/>
    <dataField name="Maximum cost (Rs/kWh)" fld="7" subtotal="max" baseField="0" baseItem="0" numFmtId="2"/>
    <dataField name="Average cost (Rs/kWh)" fld="7" subtotal="average" baseField="0" baseItem="0" numFmtId="2"/>
  </dataFields>
  <formats count="4">
    <format dxfId="3">
      <pivotArea outline="0" collapsedLevelsAreSubtotals="1" fieldPosition="0">
        <references count="1">
          <reference field="4294967294" count="1" selected="0">
            <x v="2"/>
          </reference>
        </references>
      </pivotArea>
    </format>
    <format dxfId="2">
      <pivotArea dataOnly="0" labelOnly="1" outline="0" fieldPosition="0">
        <references count="1">
          <reference field="4294967294" count="1">
            <x v="2"/>
          </reference>
        </references>
      </pivotArea>
    </format>
    <format dxfId="1">
      <pivotArea grandRow="1" outline="0" collapsedLevelsAreSubtotals="1" fieldPosition="0"/>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1" xr10:uid="{0EF2732F-9482-4FDD-8875-77DC75A26358}" sourceName="STATE">
  <pivotTables>
    <pivotTable tabId="12" name="PivotTable2"/>
  </pivotTables>
  <data>
    <tabular pivotCacheId="76548273">
      <items count="9">
        <i x="3" s="1"/>
        <i x="4" s="1"/>
        <i x="5" s="1"/>
        <i x="1" s="1"/>
        <i x="2" s="1"/>
        <i x="0" s="1"/>
        <i x="7" s="1"/>
        <i x="6" s="1"/>
        <i x="8"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1" xr10:uid="{B04957EC-E4C2-417D-9FBD-1C1BF90E1E80}" sourceName="YEAR">
  <pivotTables>
    <pivotTable tabId="12" name="PivotTable2"/>
  </pivotTables>
  <data>
    <tabular pivotCacheId="76548273">
      <items count="11">
        <i x="2" s="1"/>
        <i x="3" s="1"/>
        <i x="9" s="1"/>
        <i x="1" s="1"/>
        <i x="7" s="1"/>
        <i x="6" s="1"/>
        <i x="0" s="1"/>
        <i x="5" s="1"/>
        <i x="8" s="1"/>
        <i x="4" s="1"/>
        <i x="10"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URCE1" xr10:uid="{BAA698AF-E638-43A1-938E-41C25882DF4C}" sourceName="SOURCE">
  <pivotTables>
    <pivotTable tabId="12" name="PivotTable2"/>
  </pivotTables>
  <data>
    <tabular pivotCacheId="76548273">
      <items count="6">
        <i x="4" s="1"/>
        <i x="3" s="1"/>
        <i x="2" s="1"/>
        <i x="1" s="1"/>
        <i x="0" s="1"/>
        <i x="5"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74EB237C-899C-423B-998A-C4078F40230A}" cache="Slicer_STATE1" caption="STATE" rowHeight="241300"/>
  <slicer name="YEAR 1" xr10:uid="{4A6C3512-5C33-4F43-9B50-5DBE9D62C6DB}" cache="Slicer_YEAR1" caption="YEAR" rowHeight="241300"/>
  <slicer name="SOURCE 1" xr10:uid="{F4BABF9B-0406-44BC-8581-1993B0913CD3}" cache="Slicer_SOURCE1" caption="SOURC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4B31-5A73-4A65-9455-F38F9B8A9BF1}">
  <dimension ref="A1:R254"/>
  <sheetViews>
    <sheetView tabSelected="1" topLeftCell="D1" zoomScale="80" zoomScaleNormal="80" workbookViewId="0">
      <selection activeCell="M4" sqref="M4:M7"/>
    </sheetView>
  </sheetViews>
  <sheetFormatPr defaultColWidth="8.81640625" defaultRowHeight="14.5" x14ac:dyDescent="0.35"/>
  <cols>
    <col min="1" max="1" width="15.453125" style="11" customWidth="1"/>
    <col min="2" max="2" width="8.81640625" style="1" customWidth="1"/>
    <col min="3" max="4" width="15.1796875" style="3" customWidth="1"/>
    <col min="5" max="5" width="14" style="1" customWidth="1"/>
    <col min="6" max="6" width="14.453125" style="3" customWidth="1"/>
    <col min="7" max="7" width="14.36328125" style="3" customWidth="1"/>
    <col min="8" max="8" width="14.81640625" style="3" customWidth="1"/>
    <col min="9" max="9" width="15" style="1" customWidth="1"/>
    <col min="10" max="10" width="30.08984375" style="11" customWidth="1"/>
    <col min="11" max="11" width="24.54296875" style="11" customWidth="1"/>
    <col min="12" max="12" width="7.54296875" style="1" customWidth="1"/>
    <col min="13" max="13" width="31.36328125" style="1" customWidth="1"/>
    <col min="14" max="14" width="14.08984375" style="1" customWidth="1"/>
    <col min="15" max="15" width="9.08984375" style="1" bestFit="1" customWidth="1"/>
    <col min="16" max="16" width="9.54296875" style="1" bestFit="1" customWidth="1"/>
    <col min="17" max="17" width="8.81640625" style="1"/>
    <col min="18" max="18" width="9.08984375" style="1" bestFit="1" customWidth="1"/>
    <col min="19" max="16384" width="8.81640625" style="1"/>
  </cols>
  <sheetData>
    <row r="1" spans="1:18" ht="32" customHeight="1" x14ac:dyDescent="0.35">
      <c r="A1" s="106" t="s">
        <v>189</v>
      </c>
      <c r="B1" s="107"/>
      <c r="C1" s="107"/>
      <c r="D1" s="107"/>
      <c r="E1" s="107"/>
      <c r="F1" s="107"/>
      <c r="G1" s="107"/>
      <c r="H1" s="107"/>
      <c r="I1" s="107"/>
      <c r="J1" s="107"/>
      <c r="K1" s="108"/>
    </row>
    <row r="2" spans="1:18" s="14" customFormat="1" ht="31.5" customHeight="1" x14ac:dyDescent="0.35">
      <c r="A2" s="38" t="s">
        <v>3</v>
      </c>
      <c r="B2" s="38" t="s">
        <v>0</v>
      </c>
      <c r="C2" s="39" t="s">
        <v>5</v>
      </c>
      <c r="D2" s="39" t="s">
        <v>35</v>
      </c>
      <c r="E2" s="38" t="s">
        <v>1</v>
      </c>
      <c r="F2" s="39" t="s">
        <v>130</v>
      </c>
      <c r="G2" s="39" t="s">
        <v>131</v>
      </c>
      <c r="H2" s="39" t="s">
        <v>132</v>
      </c>
      <c r="I2" s="38" t="s">
        <v>2</v>
      </c>
      <c r="J2" s="38" t="s">
        <v>10</v>
      </c>
      <c r="K2" s="38" t="s">
        <v>9</v>
      </c>
    </row>
    <row r="3" spans="1:18" x14ac:dyDescent="0.35">
      <c r="A3" s="13" t="s">
        <v>4</v>
      </c>
      <c r="B3" s="12">
        <v>2014</v>
      </c>
      <c r="C3" s="40">
        <f t="shared" ref="C3:C36" si="0">D3/8.76</f>
        <v>179.55479452054797</v>
      </c>
      <c r="D3" s="10">
        <v>1572.9</v>
      </c>
      <c r="E3" s="12" t="s">
        <v>6</v>
      </c>
      <c r="F3" s="10">
        <v>0</v>
      </c>
      <c r="G3" s="10">
        <v>0</v>
      </c>
      <c r="H3" s="10">
        <v>2.06</v>
      </c>
      <c r="I3" s="12" t="s">
        <v>8</v>
      </c>
      <c r="J3" s="13" t="s">
        <v>19</v>
      </c>
      <c r="K3" s="13" t="s">
        <v>11</v>
      </c>
      <c r="M3" s="16" t="s">
        <v>134</v>
      </c>
      <c r="N3" s="3"/>
    </row>
    <row r="4" spans="1:18" s="4" customFormat="1" x14ac:dyDescent="0.35">
      <c r="A4" s="13" t="s">
        <v>4</v>
      </c>
      <c r="B4" s="12">
        <v>2015</v>
      </c>
      <c r="C4" s="40">
        <f t="shared" si="0"/>
        <v>179.5662100456621</v>
      </c>
      <c r="D4" s="40">
        <v>1573</v>
      </c>
      <c r="E4" s="12" t="s">
        <v>6</v>
      </c>
      <c r="F4" s="10">
        <v>0</v>
      </c>
      <c r="G4" s="10">
        <v>0</v>
      </c>
      <c r="H4" s="10">
        <v>2.08</v>
      </c>
      <c r="I4" s="12" t="s">
        <v>8</v>
      </c>
      <c r="J4" s="13" t="s">
        <v>19</v>
      </c>
      <c r="K4" s="13" t="s">
        <v>11</v>
      </c>
      <c r="M4" s="17" t="s">
        <v>190</v>
      </c>
      <c r="N4" s="2"/>
      <c r="O4" s="1"/>
      <c r="P4" s="1"/>
    </row>
    <row r="5" spans="1:18" s="4" customFormat="1" x14ac:dyDescent="0.35">
      <c r="A5" s="13" t="s">
        <v>4</v>
      </c>
      <c r="B5" s="12">
        <v>2016</v>
      </c>
      <c r="C5" s="40">
        <f t="shared" si="0"/>
        <v>235.07762557077629</v>
      </c>
      <c r="D5" s="40">
        <v>2059.2800000000002</v>
      </c>
      <c r="E5" s="12" t="s">
        <v>6</v>
      </c>
      <c r="F5" s="10">
        <v>2.12</v>
      </c>
      <c r="G5" s="10">
        <f>H5-F5</f>
        <v>0</v>
      </c>
      <c r="H5" s="40">
        <v>2.12</v>
      </c>
      <c r="I5" s="12" t="s">
        <v>8</v>
      </c>
      <c r="J5" s="13" t="s">
        <v>19</v>
      </c>
      <c r="K5" s="13" t="s">
        <v>11</v>
      </c>
      <c r="M5" s="18" t="s">
        <v>191</v>
      </c>
      <c r="N5" s="3"/>
      <c r="O5" s="1"/>
      <c r="P5" s="1"/>
    </row>
    <row r="6" spans="1:18" s="4" customFormat="1" x14ac:dyDescent="0.35">
      <c r="A6" s="13" t="s">
        <v>4</v>
      </c>
      <c r="B6" s="12">
        <v>2017</v>
      </c>
      <c r="C6" s="40">
        <f t="shared" si="0"/>
        <v>213.56392694063928</v>
      </c>
      <c r="D6" s="40">
        <v>1870.82</v>
      </c>
      <c r="E6" s="12" t="s">
        <v>6</v>
      </c>
      <c r="F6" s="10">
        <v>2.2200000000000002</v>
      </c>
      <c r="G6" s="10">
        <f>H6-F6</f>
        <v>0</v>
      </c>
      <c r="H6" s="40">
        <v>2.2200000000000002</v>
      </c>
      <c r="I6" s="12" t="s">
        <v>8</v>
      </c>
      <c r="J6" s="13" t="s">
        <v>19</v>
      </c>
      <c r="K6" s="13" t="s">
        <v>11</v>
      </c>
      <c r="M6" s="17" t="s">
        <v>192</v>
      </c>
      <c r="N6" s="2"/>
      <c r="O6" s="1"/>
      <c r="P6" s="1"/>
    </row>
    <row r="7" spans="1:18" s="4" customFormat="1" x14ac:dyDescent="0.35">
      <c r="A7" s="13" t="s">
        <v>4</v>
      </c>
      <c r="B7" s="12">
        <v>2014</v>
      </c>
      <c r="C7" s="40">
        <f t="shared" si="0"/>
        <v>249.75</v>
      </c>
      <c r="D7" s="10">
        <v>2187.81</v>
      </c>
      <c r="E7" s="12" t="s">
        <v>6</v>
      </c>
      <c r="F7" s="10">
        <v>0</v>
      </c>
      <c r="G7" s="10">
        <v>0</v>
      </c>
      <c r="H7" s="10">
        <v>2.5</v>
      </c>
      <c r="I7" s="12" t="s">
        <v>8</v>
      </c>
      <c r="J7" s="13" t="s">
        <v>21</v>
      </c>
      <c r="K7" s="13" t="s">
        <v>11</v>
      </c>
      <c r="M7" s="19" t="s">
        <v>193</v>
      </c>
      <c r="N7" s="3"/>
      <c r="O7" s="1"/>
      <c r="P7" s="1"/>
    </row>
    <row r="8" spans="1:18" s="4" customFormat="1" x14ac:dyDescent="0.35">
      <c r="A8" s="13" t="s">
        <v>4</v>
      </c>
      <c r="B8" s="12">
        <v>2020</v>
      </c>
      <c r="C8" s="40">
        <f t="shared" si="0"/>
        <v>115.60045662100457</v>
      </c>
      <c r="D8" s="40">
        <v>1012.66</v>
      </c>
      <c r="E8" s="12" t="s">
        <v>6</v>
      </c>
      <c r="F8" s="10">
        <v>2.6</v>
      </c>
      <c r="G8" s="10">
        <f>H8-F8</f>
        <v>0</v>
      </c>
      <c r="H8" s="40">
        <v>2.6</v>
      </c>
      <c r="I8" s="12" t="s">
        <v>8</v>
      </c>
      <c r="J8" s="13" t="s">
        <v>19</v>
      </c>
      <c r="K8" s="13" t="s">
        <v>11</v>
      </c>
      <c r="P8" s="1"/>
      <c r="Q8" s="1"/>
    </row>
    <row r="9" spans="1:18" s="4" customFormat="1" ht="17" customHeight="1" x14ac:dyDescent="0.45">
      <c r="A9" s="13" t="s">
        <v>4</v>
      </c>
      <c r="B9" s="12">
        <v>2019</v>
      </c>
      <c r="C9" s="40">
        <f t="shared" si="0"/>
        <v>124.34132420091325</v>
      </c>
      <c r="D9" s="40">
        <v>1089.23</v>
      </c>
      <c r="E9" s="12" t="s">
        <v>6</v>
      </c>
      <c r="F9" s="10">
        <v>2.8</v>
      </c>
      <c r="G9" s="10">
        <f>H9-F9</f>
        <v>0</v>
      </c>
      <c r="H9" s="40">
        <v>2.8</v>
      </c>
      <c r="I9" s="12" t="s">
        <v>8</v>
      </c>
      <c r="J9" s="13" t="s">
        <v>19</v>
      </c>
      <c r="K9" s="13" t="s">
        <v>11</v>
      </c>
      <c r="N9" s="30" t="s">
        <v>194</v>
      </c>
      <c r="O9" s="109" t="s">
        <v>195</v>
      </c>
      <c r="P9" s="109"/>
      <c r="R9" s="5"/>
    </row>
    <row r="10" spans="1:18" s="4" customFormat="1" ht="18" customHeight="1" x14ac:dyDescent="0.45">
      <c r="A10" s="13" t="s">
        <v>4</v>
      </c>
      <c r="B10" s="12">
        <v>2015</v>
      </c>
      <c r="C10" s="40">
        <f t="shared" si="0"/>
        <v>452.39726027397262</v>
      </c>
      <c r="D10" s="40">
        <v>3963</v>
      </c>
      <c r="E10" s="12" t="s">
        <v>6</v>
      </c>
      <c r="F10" s="10">
        <v>0</v>
      </c>
      <c r="G10" s="10">
        <v>0</v>
      </c>
      <c r="H10" s="40">
        <v>2.88</v>
      </c>
      <c r="I10" s="12" t="s">
        <v>8</v>
      </c>
      <c r="J10" s="13" t="s">
        <v>23</v>
      </c>
      <c r="K10" s="13" t="s">
        <v>11</v>
      </c>
      <c r="N10" s="30" t="s">
        <v>196</v>
      </c>
      <c r="O10" s="109" t="s">
        <v>197</v>
      </c>
      <c r="P10" s="109"/>
    </row>
    <row r="11" spans="1:18" s="4" customFormat="1" x14ac:dyDescent="0.35">
      <c r="A11" s="13" t="s">
        <v>4</v>
      </c>
      <c r="B11" s="12">
        <v>2016</v>
      </c>
      <c r="C11" s="40">
        <f t="shared" si="0"/>
        <v>405.78196347031968</v>
      </c>
      <c r="D11" s="40">
        <v>3554.65</v>
      </c>
      <c r="E11" s="12" t="s">
        <v>6</v>
      </c>
      <c r="F11" s="10">
        <v>2.27</v>
      </c>
      <c r="G11" s="10">
        <f>H11-F11</f>
        <v>0.60999999999999988</v>
      </c>
      <c r="H11" s="40">
        <v>2.88</v>
      </c>
      <c r="I11" s="12" t="s">
        <v>8</v>
      </c>
      <c r="J11" s="13" t="s">
        <v>23</v>
      </c>
      <c r="K11" s="13" t="s">
        <v>11</v>
      </c>
      <c r="M11" s="87"/>
      <c r="N11"/>
      <c r="O11"/>
      <c r="P11" s="1"/>
    </row>
    <row r="12" spans="1:18" s="4" customFormat="1" x14ac:dyDescent="0.35">
      <c r="A12" s="13" t="s">
        <v>4</v>
      </c>
      <c r="B12" s="12">
        <v>2014</v>
      </c>
      <c r="C12" s="40">
        <f t="shared" si="0"/>
        <v>138.22831050228311</v>
      </c>
      <c r="D12" s="10">
        <v>1210.8800000000001</v>
      </c>
      <c r="E12" s="12" t="s">
        <v>6</v>
      </c>
      <c r="F12" s="10">
        <v>0</v>
      </c>
      <c r="G12" s="10">
        <v>0</v>
      </c>
      <c r="H12" s="10">
        <v>3.03</v>
      </c>
      <c r="I12" s="12" t="s">
        <v>8</v>
      </c>
      <c r="J12" s="13" t="s">
        <v>20</v>
      </c>
      <c r="K12" s="13" t="s">
        <v>11</v>
      </c>
      <c r="M12" s="87"/>
      <c r="N12"/>
      <c r="O12"/>
      <c r="P12" s="1"/>
    </row>
    <row r="13" spans="1:18" s="4" customFormat="1" x14ac:dyDescent="0.35">
      <c r="A13" s="13" t="s">
        <v>4</v>
      </c>
      <c r="B13" s="12">
        <v>2014</v>
      </c>
      <c r="C13" s="40">
        <f t="shared" si="0"/>
        <v>454.70319634703196</v>
      </c>
      <c r="D13" s="40">
        <v>3983.2</v>
      </c>
      <c r="E13" s="12" t="s">
        <v>6</v>
      </c>
      <c r="F13" s="10">
        <v>0</v>
      </c>
      <c r="G13" s="10">
        <v>0</v>
      </c>
      <c r="H13" s="40">
        <v>3.05</v>
      </c>
      <c r="I13" s="12" t="s">
        <v>8</v>
      </c>
      <c r="J13" s="13" t="s">
        <v>23</v>
      </c>
      <c r="K13" s="13" t="s">
        <v>11</v>
      </c>
      <c r="M13" s="87"/>
      <c r="N13"/>
      <c r="O13"/>
      <c r="P13" s="1"/>
      <c r="Q13" s="1"/>
    </row>
    <row r="14" spans="1:18" s="4" customFormat="1" x14ac:dyDescent="0.35">
      <c r="A14" s="13" t="s">
        <v>4</v>
      </c>
      <c r="B14" s="12">
        <v>2015</v>
      </c>
      <c r="C14" s="40">
        <f t="shared" si="0"/>
        <v>134.58904109589042</v>
      </c>
      <c r="D14" s="10">
        <v>1179</v>
      </c>
      <c r="E14" s="12" t="s">
        <v>6</v>
      </c>
      <c r="F14" s="10">
        <v>0</v>
      </c>
      <c r="G14" s="10">
        <v>0</v>
      </c>
      <c r="H14" s="10">
        <v>3.05</v>
      </c>
      <c r="I14" s="12" t="s">
        <v>8</v>
      </c>
      <c r="J14" s="13" t="s">
        <v>20</v>
      </c>
      <c r="K14" s="13" t="s">
        <v>11</v>
      </c>
      <c r="M14" s="3"/>
      <c r="N14" s="3"/>
      <c r="O14" s="1"/>
      <c r="P14" s="1"/>
    </row>
    <row r="15" spans="1:18" s="4" customFormat="1" x14ac:dyDescent="0.35">
      <c r="A15" s="13" t="s">
        <v>4</v>
      </c>
      <c r="B15" s="12">
        <v>2017</v>
      </c>
      <c r="C15" s="40">
        <f t="shared" si="0"/>
        <v>99.089041095890408</v>
      </c>
      <c r="D15" s="40">
        <v>868.02</v>
      </c>
      <c r="E15" s="12" t="s">
        <v>6</v>
      </c>
      <c r="F15" s="10">
        <v>2.35</v>
      </c>
      <c r="G15" s="10">
        <f>H15-F15</f>
        <v>0.75999999999999979</v>
      </c>
      <c r="H15" s="40">
        <v>3.11</v>
      </c>
      <c r="I15" s="12" t="s">
        <v>8</v>
      </c>
      <c r="J15" s="13" t="s">
        <v>23</v>
      </c>
      <c r="K15" s="13" t="s">
        <v>11</v>
      </c>
      <c r="M15" s="3"/>
      <c r="N15" s="3"/>
      <c r="O15" s="1"/>
      <c r="P15" s="1"/>
    </row>
    <row r="16" spans="1:18" s="4" customFormat="1" x14ac:dyDescent="0.35">
      <c r="A16" s="13" t="s">
        <v>4</v>
      </c>
      <c r="B16" s="12">
        <v>2016</v>
      </c>
      <c r="C16" s="40">
        <f t="shared" si="0"/>
        <v>175.93949771689498</v>
      </c>
      <c r="D16" s="40">
        <v>1541.23</v>
      </c>
      <c r="E16" s="12" t="s">
        <v>6</v>
      </c>
      <c r="F16" s="10">
        <v>3.13</v>
      </c>
      <c r="G16" s="10">
        <f>H16-F16</f>
        <v>0</v>
      </c>
      <c r="H16" s="40">
        <v>3.13</v>
      </c>
      <c r="I16" s="12" t="s">
        <v>8</v>
      </c>
      <c r="J16" s="13" t="s">
        <v>20</v>
      </c>
      <c r="K16" s="13" t="s">
        <v>11</v>
      </c>
      <c r="M16" s="3"/>
      <c r="N16" s="3"/>
      <c r="O16" s="1"/>
      <c r="P16" s="1"/>
    </row>
    <row r="17" spans="1:17" s="4" customFormat="1" x14ac:dyDescent="0.35">
      <c r="A17" s="13" t="s">
        <v>4</v>
      </c>
      <c r="B17" s="12">
        <v>2017</v>
      </c>
      <c r="C17" s="40">
        <f t="shared" si="0"/>
        <v>361.33561643835617</v>
      </c>
      <c r="D17" s="40">
        <v>3165.3</v>
      </c>
      <c r="E17" s="12" t="s">
        <v>6</v>
      </c>
      <c r="F17" s="10">
        <v>2.39</v>
      </c>
      <c r="G17" s="10">
        <f>H17-F17</f>
        <v>0.75999999999999979</v>
      </c>
      <c r="H17" s="40">
        <v>3.15</v>
      </c>
      <c r="I17" s="12" t="s">
        <v>8</v>
      </c>
      <c r="J17" s="13" t="s">
        <v>23</v>
      </c>
      <c r="K17" s="13" t="s">
        <v>11</v>
      </c>
      <c r="M17" s="3"/>
      <c r="N17" s="3"/>
      <c r="O17" s="1"/>
      <c r="P17" s="1"/>
    </row>
    <row r="18" spans="1:17" s="4" customFormat="1" x14ac:dyDescent="0.35">
      <c r="A18" s="13" t="s">
        <v>4</v>
      </c>
      <c r="B18" s="12">
        <v>2017</v>
      </c>
      <c r="C18" s="40">
        <f t="shared" si="0"/>
        <v>197.02397260273975</v>
      </c>
      <c r="D18" s="40">
        <v>1725.93</v>
      </c>
      <c r="E18" s="12" t="s">
        <v>6</v>
      </c>
      <c r="F18" s="10">
        <v>3.18</v>
      </c>
      <c r="G18" s="10">
        <f>H18-F18</f>
        <v>0</v>
      </c>
      <c r="H18" s="40">
        <v>3.18</v>
      </c>
      <c r="I18" s="12" t="s">
        <v>8</v>
      </c>
      <c r="J18" s="13" t="s">
        <v>20</v>
      </c>
      <c r="K18" s="13" t="s">
        <v>11</v>
      </c>
      <c r="M18" s="3"/>
      <c r="N18" s="3"/>
      <c r="O18" s="1"/>
      <c r="P18" s="1"/>
      <c r="Q18" s="1"/>
    </row>
    <row r="19" spans="1:17" s="4" customFormat="1" x14ac:dyDescent="0.35">
      <c r="A19" s="13" t="s">
        <v>4</v>
      </c>
      <c r="B19" s="12">
        <v>2016</v>
      </c>
      <c r="C19" s="40">
        <f t="shared" si="0"/>
        <v>94.090182648401836</v>
      </c>
      <c r="D19" s="40">
        <v>824.23</v>
      </c>
      <c r="E19" s="12" t="s">
        <v>6</v>
      </c>
      <c r="F19" s="10">
        <v>2.1800000000000002</v>
      </c>
      <c r="G19" s="10">
        <f>H19-F19</f>
        <v>1.0099999999999998</v>
      </c>
      <c r="H19" s="40">
        <v>3.19</v>
      </c>
      <c r="I19" s="12" t="s">
        <v>8</v>
      </c>
      <c r="J19" s="13" t="s">
        <v>23</v>
      </c>
      <c r="K19" s="13" t="s">
        <v>11</v>
      </c>
      <c r="M19" s="3"/>
      <c r="N19" s="3"/>
      <c r="O19" s="1"/>
      <c r="P19" s="1"/>
      <c r="Q19" s="1"/>
    </row>
    <row r="20" spans="1:17" s="4" customFormat="1" x14ac:dyDescent="0.35">
      <c r="A20" s="13" t="s">
        <v>4</v>
      </c>
      <c r="B20" s="12">
        <v>2015</v>
      </c>
      <c r="C20" s="40">
        <f t="shared" si="0"/>
        <v>113.12785388127854</v>
      </c>
      <c r="D20" s="10">
        <v>991</v>
      </c>
      <c r="E20" s="12" t="s">
        <v>6</v>
      </c>
      <c r="F20" s="10">
        <v>0</v>
      </c>
      <c r="G20" s="10">
        <v>0</v>
      </c>
      <c r="H20" s="10">
        <v>3.2</v>
      </c>
      <c r="I20" s="12" t="s">
        <v>8</v>
      </c>
      <c r="J20" s="13" t="s">
        <v>23</v>
      </c>
      <c r="K20" s="13" t="s">
        <v>11</v>
      </c>
      <c r="M20" s="3"/>
      <c r="N20" s="3"/>
      <c r="O20" s="1"/>
      <c r="P20" s="1"/>
    </row>
    <row r="21" spans="1:17" s="4" customFormat="1" x14ac:dyDescent="0.35">
      <c r="A21" s="13" t="s">
        <v>4</v>
      </c>
      <c r="B21" s="12">
        <v>2018</v>
      </c>
      <c r="C21" s="40">
        <f t="shared" si="0"/>
        <v>374.615296803653</v>
      </c>
      <c r="D21" s="40">
        <v>3281.63</v>
      </c>
      <c r="E21" s="12" t="s">
        <v>6</v>
      </c>
      <c r="F21" s="10">
        <v>2.54</v>
      </c>
      <c r="G21" s="10">
        <f t="shared" ref="G21:G28" si="1">H21-F21</f>
        <v>0.73999999999999977</v>
      </c>
      <c r="H21" s="40">
        <v>3.28</v>
      </c>
      <c r="I21" s="12" t="s">
        <v>8</v>
      </c>
      <c r="J21" s="13" t="s">
        <v>23</v>
      </c>
      <c r="K21" s="13" t="s">
        <v>11</v>
      </c>
      <c r="M21" s="3"/>
      <c r="N21" s="3"/>
      <c r="O21" s="1"/>
      <c r="P21" s="1"/>
    </row>
    <row r="22" spans="1:17" s="4" customFormat="1" x14ac:dyDescent="0.35">
      <c r="A22" s="13" t="s">
        <v>4</v>
      </c>
      <c r="B22" s="12">
        <v>2018</v>
      </c>
      <c r="C22" s="40">
        <f t="shared" si="0"/>
        <v>92.882420091324207</v>
      </c>
      <c r="D22" s="40">
        <v>813.65</v>
      </c>
      <c r="E22" s="12" t="s">
        <v>6</v>
      </c>
      <c r="F22" s="10">
        <v>2.48</v>
      </c>
      <c r="G22" s="10">
        <f t="shared" si="1"/>
        <v>0.79999999999999982</v>
      </c>
      <c r="H22" s="40">
        <v>3.28</v>
      </c>
      <c r="I22" s="12" t="s">
        <v>8</v>
      </c>
      <c r="J22" s="13" t="s">
        <v>23</v>
      </c>
      <c r="K22" s="13" t="s">
        <v>11</v>
      </c>
      <c r="M22" s="3"/>
      <c r="N22" s="3"/>
      <c r="O22" s="1"/>
      <c r="P22" s="1"/>
    </row>
    <row r="23" spans="1:17" s="4" customFormat="1" x14ac:dyDescent="0.35">
      <c r="A23" s="13" t="s">
        <v>4</v>
      </c>
      <c r="B23" s="12">
        <v>2020</v>
      </c>
      <c r="C23" s="40">
        <f t="shared" si="0"/>
        <v>78.552511415525117</v>
      </c>
      <c r="D23" s="40">
        <v>688.12</v>
      </c>
      <c r="E23" s="12" t="s">
        <v>6</v>
      </c>
      <c r="F23" s="10">
        <v>2.37</v>
      </c>
      <c r="G23" s="10">
        <f t="shared" si="1"/>
        <v>0.91599999999999993</v>
      </c>
      <c r="H23" s="40">
        <v>3.286</v>
      </c>
      <c r="I23" s="12" t="s">
        <v>8</v>
      </c>
      <c r="J23" s="13" t="s">
        <v>23</v>
      </c>
      <c r="K23" s="13" t="s">
        <v>11</v>
      </c>
      <c r="M23" s="3"/>
      <c r="N23" s="3"/>
      <c r="O23" s="1"/>
      <c r="P23" s="1"/>
    </row>
    <row r="24" spans="1:17" s="4" customFormat="1" x14ac:dyDescent="0.35">
      <c r="A24" s="13" t="s">
        <v>4</v>
      </c>
      <c r="B24" s="12">
        <v>2020</v>
      </c>
      <c r="C24" s="40">
        <f t="shared" si="0"/>
        <v>333.87785388127855</v>
      </c>
      <c r="D24" s="40">
        <v>2924.77</v>
      </c>
      <c r="E24" s="12" t="s">
        <v>6</v>
      </c>
      <c r="F24" s="10">
        <v>2.4249999999999998</v>
      </c>
      <c r="G24" s="10">
        <f t="shared" si="1"/>
        <v>0.86400000000000032</v>
      </c>
      <c r="H24" s="40">
        <v>3.2890000000000001</v>
      </c>
      <c r="I24" s="12" t="s">
        <v>8</v>
      </c>
      <c r="J24" s="13" t="s">
        <v>23</v>
      </c>
      <c r="K24" s="13" t="s">
        <v>11</v>
      </c>
      <c r="M24" s="3"/>
      <c r="N24" s="3"/>
      <c r="O24" s="1"/>
      <c r="P24" s="1"/>
      <c r="Q24" s="1"/>
    </row>
    <row r="25" spans="1:17" s="4" customFormat="1" x14ac:dyDescent="0.35">
      <c r="A25" s="13" t="s">
        <v>4</v>
      </c>
      <c r="B25" s="12">
        <v>2016</v>
      </c>
      <c r="C25" s="40">
        <f t="shared" si="0"/>
        <v>499.63812785388126</v>
      </c>
      <c r="D25" s="40">
        <v>4376.83</v>
      </c>
      <c r="E25" s="12" t="s">
        <v>6</v>
      </c>
      <c r="F25" s="10">
        <v>3.36</v>
      </c>
      <c r="G25" s="10">
        <f t="shared" si="1"/>
        <v>0</v>
      </c>
      <c r="H25" s="40">
        <v>3.36</v>
      </c>
      <c r="I25" s="12" t="s">
        <v>8</v>
      </c>
      <c r="J25" s="13" t="s">
        <v>21</v>
      </c>
      <c r="K25" s="13" t="s">
        <v>11</v>
      </c>
      <c r="M25" s="3"/>
      <c r="N25" s="3"/>
      <c r="O25" s="1"/>
      <c r="P25" s="1"/>
    </row>
    <row r="26" spans="1:17" s="4" customFormat="1" x14ac:dyDescent="0.35">
      <c r="A26" s="13" t="s">
        <v>4</v>
      </c>
      <c r="B26" s="12">
        <v>2019</v>
      </c>
      <c r="C26" s="40">
        <f t="shared" si="0"/>
        <v>92.243150684931507</v>
      </c>
      <c r="D26" s="40">
        <v>808.05</v>
      </c>
      <c r="E26" s="12" t="s">
        <v>6</v>
      </c>
      <c r="F26" s="10">
        <v>2.59</v>
      </c>
      <c r="G26" s="10">
        <f t="shared" si="1"/>
        <v>0.79</v>
      </c>
      <c r="H26" s="40">
        <v>3.38</v>
      </c>
      <c r="I26" s="12" t="s">
        <v>8</v>
      </c>
      <c r="J26" s="13" t="s">
        <v>23</v>
      </c>
      <c r="K26" s="13" t="s">
        <v>11</v>
      </c>
      <c r="M26" s="3"/>
      <c r="N26" s="3"/>
      <c r="O26" s="1"/>
      <c r="P26" s="1"/>
    </row>
    <row r="27" spans="1:17" x14ac:dyDescent="0.35">
      <c r="A27" s="13" t="s">
        <v>4</v>
      </c>
      <c r="B27" s="12">
        <v>2019</v>
      </c>
      <c r="C27" s="40">
        <f t="shared" si="0"/>
        <v>341.57077625570776</v>
      </c>
      <c r="D27" s="40">
        <v>2992.16</v>
      </c>
      <c r="E27" s="12" t="s">
        <v>6</v>
      </c>
      <c r="F27" s="10">
        <v>2.63</v>
      </c>
      <c r="G27" s="10">
        <f t="shared" si="1"/>
        <v>0.79</v>
      </c>
      <c r="H27" s="40">
        <v>3.42</v>
      </c>
      <c r="I27" s="12" t="s">
        <v>8</v>
      </c>
      <c r="J27" s="13" t="s">
        <v>23</v>
      </c>
      <c r="K27" s="13" t="s">
        <v>11</v>
      </c>
      <c r="M27" s="3"/>
      <c r="N27" s="3"/>
      <c r="Q27" s="4"/>
    </row>
    <row r="28" spans="1:17" x14ac:dyDescent="0.35">
      <c r="A28" s="13" t="s">
        <v>4</v>
      </c>
      <c r="B28" s="12">
        <v>2020</v>
      </c>
      <c r="C28" s="40">
        <f t="shared" si="0"/>
        <v>183.67579908675799</v>
      </c>
      <c r="D28" s="40">
        <v>1609</v>
      </c>
      <c r="E28" s="12" t="s">
        <v>6</v>
      </c>
      <c r="F28" s="10">
        <v>3.42</v>
      </c>
      <c r="G28" s="10">
        <f t="shared" si="1"/>
        <v>0</v>
      </c>
      <c r="H28" s="40">
        <v>3.42</v>
      </c>
      <c r="I28" s="12" t="s">
        <v>8</v>
      </c>
      <c r="J28" s="13" t="s">
        <v>20</v>
      </c>
      <c r="K28" s="13" t="s">
        <v>11</v>
      </c>
      <c r="M28" s="3"/>
      <c r="N28" s="3"/>
      <c r="Q28" s="4"/>
    </row>
    <row r="29" spans="1:17" x14ac:dyDescent="0.35">
      <c r="A29" s="13" t="s">
        <v>4</v>
      </c>
      <c r="B29" s="12">
        <v>2014</v>
      </c>
      <c r="C29" s="40">
        <f t="shared" si="0"/>
        <v>113.6769406392694</v>
      </c>
      <c r="D29" s="10">
        <v>995.81</v>
      </c>
      <c r="E29" s="12" t="s">
        <v>6</v>
      </c>
      <c r="F29" s="10">
        <v>0</v>
      </c>
      <c r="G29" s="10">
        <v>0</v>
      </c>
      <c r="H29" s="10">
        <v>3.46</v>
      </c>
      <c r="I29" s="12" t="s">
        <v>8</v>
      </c>
      <c r="J29" s="13" t="s">
        <v>23</v>
      </c>
      <c r="K29" s="13" t="s">
        <v>11</v>
      </c>
      <c r="M29" s="3"/>
      <c r="N29" s="3"/>
    </row>
    <row r="30" spans="1:17" x14ac:dyDescent="0.35">
      <c r="A30" s="13" t="s">
        <v>4</v>
      </c>
      <c r="B30" s="12">
        <v>2019</v>
      </c>
      <c r="C30" s="40">
        <f t="shared" si="0"/>
        <v>187.46575342465755</v>
      </c>
      <c r="D30" s="40">
        <v>1642.2</v>
      </c>
      <c r="E30" s="12" t="s">
        <v>6</v>
      </c>
      <c r="F30" s="10">
        <v>3.65</v>
      </c>
      <c r="G30" s="10">
        <f t="shared" ref="G30:G36" si="2">H30-F30</f>
        <v>0</v>
      </c>
      <c r="H30" s="40">
        <v>3.65</v>
      </c>
      <c r="I30" s="12" t="s">
        <v>8</v>
      </c>
      <c r="J30" s="13" t="s">
        <v>20</v>
      </c>
      <c r="K30" s="13" t="s">
        <v>11</v>
      </c>
      <c r="M30" s="3"/>
      <c r="N30" s="3"/>
      <c r="Q30" s="4"/>
    </row>
    <row r="31" spans="1:17" x14ac:dyDescent="0.35">
      <c r="A31" s="13" t="s">
        <v>4</v>
      </c>
      <c r="B31" s="12">
        <v>2018</v>
      </c>
      <c r="C31" s="40">
        <f t="shared" si="0"/>
        <v>95.829908675799089</v>
      </c>
      <c r="D31" s="40">
        <v>839.47</v>
      </c>
      <c r="E31" s="12" t="s">
        <v>6</v>
      </c>
      <c r="F31" s="10">
        <v>3.78</v>
      </c>
      <c r="G31" s="10">
        <f t="shared" si="2"/>
        <v>0</v>
      </c>
      <c r="H31" s="40">
        <v>3.78</v>
      </c>
      <c r="I31" s="12" t="s">
        <v>8</v>
      </c>
      <c r="J31" s="13" t="s">
        <v>19</v>
      </c>
      <c r="K31" s="13" t="s">
        <v>11</v>
      </c>
      <c r="M31" s="3"/>
      <c r="N31" s="3"/>
      <c r="Q31" s="4"/>
    </row>
    <row r="32" spans="1:17" x14ac:dyDescent="0.35">
      <c r="A32" s="13" t="s">
        <v>4</v>
      </c>
      <c r="B32" s="12">
        <v>2017</v>
      </c>
      <c r="C32" s="40">
        <f t="shared" si="0"/>
        <v>519.22374429223737</v>
      </c>
      <c r="D32" s="40">
        <v>4548.3999999999996</v>
      </c>
      <c r="E32" s="12" t="s">
        <v>6</v>
      </c>
      <c r="F32" s="10">
        <v>4.1100000000000003</v>
      </c>
      <c r="G32" s="10">
        <f t="shared" si="2"/>
        <v>0</v>
      </c>
      <c r="H32" s="40">
        <v>4.1100000000000003</v>
      </c>
      <c r="I32" s="12" t="s">
        <v>8</v>
      </c>
      <c r="J32" s="13" t="s">
        <v>21</v>
      </c>
      <c r="K32" s="13" t="s">
        <v>11</v>
      </c>
      <c r="M32" s="3"/>
      <c r="N32" s="3"/>
      <c r="Q32" s="4"/>
    </row>
    <row r="33" spans="1:17" x14ac:dyDescent="0.35">
      <c r="A33" s="13" t="s">
        <v>4</v>
      </c>
      <c r="B33" s="12">
        <v>2019</v>
      </c>
      <c r="C33" s="40">
        <f t="shared" si="0"/>
        <v>673.46689497716898</v>
      </c>
      <c r="D33" s="40">
        <v>5899.57</v>
      </c>
      <c r="E33" s="12" t="s">
        <v>6</v>
      </c>
      <c r="F33" s="10">
        <v>4.1100000000000003</v>
      </c>
      <c r="G33" s="10">
        <f t="shared" si="2"/>
        <v>0</v>
      </c>
      <c r="H33" s="40">
        <v>4.1100000000000003</v>
      </c>
      <c r="I33" s="12" t="s">
        <v>8</v>
      </c>
      <c r="J33" s="13" t="s">
        <v>21</v>
      </c>
      <c r="K33" s="13" t="s">
        <v>11</v>
      </c>
      <c r="M33" s="3"/>
      <c r="N33" s="3"/>
      <c r="Q33" s="4"/>
    </row>
    <row r="34" spans="1:17" x14ac:dyDescent="0.35">
      <c r="A34" s="13" t="s">
        <v>4</v>
      </c>
      <c r="B34" s="12">
        <v>2020</v>
      </c>
      <c r="C34" s="40">
        <f t="shared" si="0"/>
        <v>723.27054794520552</v>
      </c>
      <c r="D34" s="40">
        <v>6335.85</v>
      </c>
      <c r="E34" s="12" t="s">
        <v>6</v>
      </c>
      <c r="F34" s="10">
        <v>4.1900000000000004</v>
      </c>
      <c r="G34" s="10">
        <f t="shared" si="2"/>
        <v>0</v>
      </c>
      <c r="H34" s="40">
        <v>4.1900000000000004</v>
      </c>
      <c r="I34" s="12" t="s">
        <v>8</v>
      </c>
      <c r="J34" s="13" t="s">
        <v>21</v>
      </c>
      <c r="K34" s="13" t="s">
        <v>11</v>
      </c>
      <c r="M34" s="3"/>
      <c r="N34" s="3"/>
    </row>
    <row r="35" spans="1:17" x14ac:dyDescent="0.35">
      <c r="A35" s="13" t="s">
        <v>4</v>
      </c>
      <c r="B35" s="12">
        <v>2018</v>
      </c>
      <c r="C35" s="40">
        <f t="shared" si="0"/>
        <v>185.94863013698631</v>
      </c>
      <c r="D35" s="40">
        <v>1628.91</v>
      </c>
      <c r="E35" s="12" t="s">
        <v>6</v>
      </c>
      <c r="F35" s="10">
        <v>4.38</v>
      </c>
      <c r="G35" s="10">
        <f t="shared" si="2"/>
        <v>0</v>
      </c>
      <c r="H35" s="40">
        <v>4.38</v>
      </c>
      <c r="I35" s="12" t="s">
        <v>8</v>
      </c>
      <c r="J35" s="13" t="s">
        <v>20</v>
      </c>
      <c r="K35" s="13" t="s">
        <v>11</v>
      </c>
      <c r="M35" s="3"/>
      <c r="N35" s="3"/>
    </row>
    <row r="36" spans="1:17" x14ac:dyDescent="0.35">
      <c r="A36" s="13" t="s">
        <v>4</v>
      </c>
      <c r="B36" s="12">
        <v>2018</v>
      </c>
      <c r="C36" s="40">
        <f t="shared" si="0"/>
        <v>354.36301369863014</v>
      </c>
      <c r="D36" s="40">
        <v>3104.22</v>
      </c>
      <c r="E36" s="12" t="s">
        <v>6</v>
      </c>
      <c r="F36" s="10">
        <v>4.42</v>
      </c>
      <c r="G36" s="10">
        <f t="shared" si="2"/>
        <v>0</v>
      </c>
      <c r="H36" s="40">
        <v>4.42</v>
      </c>
      <c r="I36" s="12" t="s">
        <v>8</v>
      </c>
      <c r="J36" s="13" t="s">
        <v>21</v>
      </c>
      <c r="K36" s="13" t="s">
        <v>11</v>
      </c>
      <c r="M36" s="3"/>
      <c r="N36" s="3"/>
      <c r="Q36" s="4"/>
    </row>
    <row r="37" spans="1:17" x14ac:dyDescent="0.35">
      <c r="A37" s="13" t="s">
        <v>46</v>
      </c>
      <c r="B37" s="12">
        <v>2014</v>
      </c>
      <c r="C37" s="10">
        <v>7.4999999999999997E-2</v>
      </c>
      <c r="D37" s="10">
        <v>0</v>
      </c>
      <c r="E37" s="12" t="s">
        <v>6</v>
      </c>
      <c r="F37" s="10">
        <v>0</v>
      </c>
      <c r="G37" s="10">
        <v>0</v>
      </c>
      <c r="H37" s="10">
        <v>3.11</v>
      </c>
      <c r="I37" s="12" t="s">
        <v>107</v>
      </c>
      <c r="J37" s="13" t="s">
        <v>108</v>
      </c>
      <c r="K37" s="13" t="s">
        <v>47</v>
      </c>
      <c r="M37" s="3"/>
      <c r="N37" s="3"/>
      <c r="Q37" s="4"/>
    </row>
    <row r="38" spans="1:17" x14ac:dyDescent="0.35">
      <c r="A38" s="13" t="s">
        <v>46</v>
      </c>
      <c r="B38" s="12">
        <v>2017</v>
      </c>
      <c r="C38" s="10">
        <v>2</v>
      </c>
      <c r="D38" s="10">
        <v>0</v>
      </c>
      <c r="E38" s="12" t="s">
        <v>6</v>
      </c>
      <c r="F38" s="10">
        <v>0</v>
      </c>
      <c r="G38" s="10">
        <v>0</v>
      </c>
      <c r="H38" s="10">
        <v>3.65</v>
      </c>
      <c r="I38" s="12" t="s">
        <v>107</v>
      </c>
      <c r="J38" s="13" t="s">
        <v>119</v>
      </c>
      <c r="K38" s="13" t="s">
        <v>47</v>
      </c>
      <c r="M38" s="3"/>
      <c r="N38" s="3"/>
      <c r="Q38" s="4"/>
    </row>
    <row r="39" spans="1:17" x14ac:dyDescent="0.35">
      <c r="A39" s="13" t="s">
        <v>46</v>
      </c>
      <c r="B39" s="12">
        <v>2019</v>
      </c>
      <c r="C39" s="10">
        <v>10</v>
      </c>
      <c r="D39" s="10">
        <v>0</v>
      </c>
      <c r="E39" s="12" t="s">
        <v>6</v>
      </c>
      <c r="F39" s="10">
        <v>0</v>
      </c>
      <c r="G39" s="10">
        <v>0</v>
      </c>
      <c r="H39" s="10">
        <v>3.65</v>
      </c>
      <c r="I39" s="12" t="s">
        <v>107</v>
      </c>
      <c r="J39" s="13" t="s">
        <v>121</v>
      </c>
      <c r="K39" s="13" t="s">
        <v>47</v>
      </c>
      <c r="M39" s="3"/>
      <c r="N39" s="3"/>
      <c r="Q39" s="4"/>
    </row>
    <row r="40" spans="1:17" x14ac:dyDescent="0.35">
      <c r="A40" s="13" t="s">
        <v>46</v>
      </c>
      <c r="B40" s="12">
        <v>2021</v>
      </c>
      <c r="C40" s="10">
        <v>9</v>
      </c>
      <c r="D40" s="10">
        <v>0</v>
      </c>
      <c r="E40" s="12" t="s">
        <v>6</v>
      </c>
      <c r="F40" s="10">
        <v>0</v>
      </c>
      <c r="G40" s="10">
        <v>0</v>
      </c>
      <c r="H40" s="10">
        <v>3.75</v>
      </c>
      <c r="I40" s="12" t="s">
        <v>107</v>
      </c>
      <c r="J40" s="13" t="s">
        <v>111</v>
      </c>
      <c r="K40" s="13" t="s">
        <v>47</v>
      </c>
      <c r="M40" s="3"/>
      <c r="N40" s="3"/>
    </row>
    <row r="41" spans="1:17" x14ac:dyDescent="0.35">
      <c r="A41" s="13" t="s">
        <v>46</v>
      </c>
      <c r="B41" s="12">
        <v>2016</v>
      </c>
      <c r="C41" s="10">
        <v>6</v>
      </c>
      <c r="D41" s="10">
        <v>0</v>
      </c>
      <c r="E41" s="12" t="s">
        <v>6</v>
      </c>
      <c r="F41" s="10">
        <v>0</v>
      </c>
      <c r="G41" s="10">
        <v>0</v>
      </c>
      <c r="H41" s="10">
        <v>3.84</v>
      </c>
      <c r="I41" s="12" t="s">
        <v>107</v>
      </c>
      <c r="J41" s="13" t="s">
        <v>113</v>
      </c>
      <c r="K41" s="13" t="s">
        <v>47</v>
      </c>
      <c r="M41" s="3"/>
      <c r="N41" s="3"/>
      <c r="Q41" s="4"/>
    </row>
    <row r="42" spans="1:17" x14ac:dyDescent="0.35">
      <c r="A42" s="13" t="s">
        <v>46</v>
      </c>
      <c r="B42" s="12">
        <v>2016</v>
      </c>
      <c r="C42" s="10">
        <v>24</v>
      </c>
      <c r="D42" s="10">
        <v>0</v>
      </c>
      <c r="E42" s="12" t="s">
        <v>6</v>
      </c>
      <c r="F42" s="10">
        <v>0</v>
      </c>
      <c r="G42" s="10">
        <v>0</v>
      </c>
      <c r="H42" s="10">
        <v>4.1100000000000003</v>
      </c>
      <c r="I42" s="12" t="s">
        <v>107</v>
      </c>
      <c r="J42" s="13" t="s">
        <v>114</v>
      </c>
      <c r="K42" s="13" t="s">
        <v>47</v>
      </c>
      <c r="M42" s="3"/>
      <c r="N42" s="3"/>
      <c r="Q42" s="4"/>
    </row>
    <row r="43" spans="1:17" x14ac:dyDescent="0.35">
      <c r="A43" s="13" t="s">
        <v>46</v>
      </c>
      <c r="B43" s="12">
        <v>2014</v>
      </c>
      <c r="C43" s="10">
        <v>4.9000000000000004</v>
      </c>
      <c r="D43" s="10">
        <v>0</v>
      </c>
      <c r="E43" s="12" t="s">
        <v>6</v>
      </c>
      <c r="F43" s="10">
        <v>0</v>
      </c>
      <c r="G43" s="10">
        <v>0</v>
      </c>
      <c r="H43" s="10">
        <v>4.26</v>
      </c>
      <c r="I43" s="12" t="s">
        <v>107</v>
      </c>
      <c r="J43" s="13" t="s">
        <v>112</v>
      </c>
      <c r="K43" s="13" t="s">
        <v>47</v>
      </c>
      <c r="M43" s="3"/>
      <c r="N43" s="3"/>
      <c r="Q43" s="4"/>
    </row>
    <row r="44" spans="1:17" x14ac:dyDescent="0.35">
      <c r="A44" s="13" t="s">
        <v>46</v>
      </c>
      <c r="B44" s="12">
        <v>2017</v>
      </c>
      <c r="C44" s="10">
        <v>2</v>
      </c>
      <c r="D44" s="10">
        <v>0</v>
      </c>
      <c r="E44" s="12" t="s">
        <v>6</v>
      </c>
      <c r="F44" s="10">
        <v>0</v>
      </c>
      <c r="G44" s="10">
        <v>0</v>
      </c>
      <c r="H44" s="10">
        <v>4.6399999999999997</v>
      </c>
      <c r="I44" s="12" t="s">
        <v>107</v>
      </c>
      <c r="J44" s="13" t="s">
        <v>118</v>
      </c>
      <c r="K44" s="13" t="s">
        <v>47</v>
      </c>
      <c r="M44" s="3"/>
      <c r="N44" s="3"/>
      <c r="Q44" s="4"/>
    </row>
    <row r="45" spans="1:17" x14ac:dyDescent="0.35">
      <c r="A45" s="13" t="s">
        <v>46</v>
      </c>
      <c r="B45" s="12">
        <v>2016</v>
      </c>
      <c r="C45" s="10">
        <v>1.2</v>
      </c>
      <c r="D45" s="10">
        <v>0</v>
      </c>
      <c r="E45" s="12" t="s">
        <v>6</v>
      </c>
      <c r="F45" s="10">
        <v>0</v>
      </c>
      <c r="G45" s="10">
        <v>0</v>
      </c>
      <c r="H45" s="10">
        <v>4.75</v>
      </c>
      <c r="I45" s="12" t="s">
        <v>107</v>
      </c>
      <c r="J45" s="13" t="s">
        <v>109</v>
      </c>
      <c r="K45" s="13" t="s">
        <v>47</v>
      </c>
      <c r="M45" s="3"/>
      <c r="N45" s="3"/>
    </row>
    <row r="46" spans="1:17" x14ac:dyDescent="0.35">
      <c r="A46" s="13" t="s">
        <v>46</v>
      </c>
      <c r="B46" s="12">
        <v>2016</v>
      </c>
      <c r="C46" s="10">
        <v>1.5</v>
      </c>
      <c r="D46" s="10">
        <v>0</v>
      </c>
      <c r="E46" s="12" t="s">
        <v>6</v>
      </c>
      <c r="F46" s="10">
        <v>0</v>
      </c>
      <c r="G46" s="10">
        <v>0</v>
      </c>
      <c r="H46" s="10">
        <v>4.75</v>
      </c>
      <c r="I46" s="12" t="s">
        <v>107</v>
      </c>
      <c r="J46" s="13" t="s">
        <v>115</v>
      </c>
      <c r="K46" s="13" t="s">
        <v>47</v>
      </c>
      <c r="M46" s="3"/>
      <c r="N46" s="3"/>
      <c r="Q46" s="4"/>
    </row>
    <row r="47" spans="1:17" x14ac:dyDescent="0.35">
      <c r="A47" s="13" t="s">
        <v>46</v>
      </c>
      <c r="B47" s="12">
        <v>2016</v>
      </c>
      <c r="C47" s="10">
        <v>1.8</v>
      </c>
      <c r="D47" s="10">
        <v>0</v>
      </c>
      <c r="E47" s="12" t="s">
        <v>6</v>
      </c>
      <c r="F47" s="10">
        <v>0</v>
      </c>
      <c r="G47" s="10">
        <v>0</v>
      </c>
      <c r="H47" s="10">
        <v>4.75</v>
      </c>
      <c r="I47" s="12" t="s">
        <v>107</v>
      </c>
      <c r="J47" s="13" t="s">
        <v>116</v>
      </c>
      <c r="K47" s="13" t="s">
        <v>47</v>
      </c>
      <c r="M47" s="3"/>
      <c r="N47" s="3"/>
      <c r="Q47" s="4"/>
    </row>
    <row r="48" spans="1:17" x14ac:dyDescent="0.35">
      <c r="A48" s="13" t="s">
        <v>46</v>
      </c>
      <c r="B48" s="12">
        <v>2015</v>
      </c>
      <c r="C48" s="10">
        <v>4</v>
      </c>
      <c r="D48" s="10">
        <v>0</v>
      </c>
      <c r="E48" s="12" t="s">
        <v>6</v>
      </c>
      <c r="F48" s="10">
        <v>0</v>
      </c>
      <c r="G48" s="10">
        <v>0</v>
      </c>
      <c r="H48" s="10">
        <v>4.75</v>
      </c>
      <c r="I48" s="12" t="s">
        <v>107</v>
      </c>
      <c r="J48" s="13" t="s">
        <v>117</v>
      </c>
      <c r="K48" s="13" t="s">
        <v>47</v>
      </c>
      <c r="M48" s="3"/>
      <c r="N48" s="3"/>
      <c r="Q48" s="4"/>
    </row>
    <row r="49" spans="1:17" x14ac:dyDescent="0.35">
      <c r="A49" s="13" t="s">
        <v>46</v>
      </c>
      <c r="B49" s="12">
        <v>2019</v>
      </c>
      <c r="C49" s="10">
        <v>1.5</v>
      </c>
      <c r="D49" s="10">
        <v>0</v>
      </c>
      <c r="E49" s="12" t="s">
        <v>6</v>
      </c>
      <c r="F49" s="10">
        <v>0</v>
      </c>
      <c r="G49" s="10">
        <v>0</v>
      </c>
      <c r="H49" s="10">
        <v>4.75</v>
      </c>
      <c r="I49" s="12" t="s">
        <v>107</v>
      </c>
      <c r="J49" s="13" t="s">
        <v>120</v>
      </c>
      <c r="K49" s="13" t="s">
        <v>47</v>
      </c>
      <c r="M49" s="3"/>
      <c r="N49" s="3"/>
      <c r="Q49" s="4"/>
    </row>
    <row r="50" spans="1:17" x14ac:dyDescent="0.35">
      <c r="A50" s="13" t="s">
        <v>46</v>
      </c>
      <c r="B50" s="12">
        <v>2017</v>
      </c>
      <c r="C50" s="10">
        <v>4.8</v>
      </c>
      <c r="D50" s="10">
        <v>0</v>
      </c>
      <c r="E50" s="12" t="s">
        <v>6</v>
      </c>
      <c r="F50" s="10">
        <v>0</v>
      </c>
      <c r="G50" s="10">
        <v>0</v>
      </c>
      <c r="H50" s="10">
        <v>4.76</v>
      </c>
      <c r="I50" s="12" t="s">
        <v>107</v>
      </c>
      <c r="J50" s="13" t="s">
        <v>111</v>
      </c>
      <c r="K50" s="13" t="s">
        <v>47</v>
      </c>
      <c r="M50" s="3"/>
      <c r="N50" s="3"/>
    </row>
    <row r="51" spans="1:17" x14ac:dyDescent="0.35">
      <c r="A51" s="13" t="s">
        <v>46</v>
      </c>
      <c r="B51" s="12">
        <v>2017</v>
      </c>
      <c r="C51" s="10">
        <v>2.5</v>
      </c>
      <c r="D51" s="10">
        <v>0</v>
      </c>
      <c r="E51" s="12" t="s">
        <v>6</v>
      </c>
      <c r="F51" s="10">
        <v>0</v>
      </c>
      <c r="G51" s="10">
        <v>0</v>
      </c>
      <c r="H51" s="10">
        <v>4.82</v>
      </c>
      <c r="I51" s="12" t="s">
        <v>107</v>
      </c>
      <c r="J51" s="13" t="s">
        <v>115</v>
      </c>
      <c r="K51" s="13" t="s">
        <v>47</v>
      </c>
      <c r="N51" s="4"/>
    </row>
    <row r="52" spans="1:17" x14ac:dyDescent="0.35">
      <c r="A52" s="13" t="s">
        <v>46</v>
      </c>
      <c r="B52" s="12">
        <v>2016</v>
      </c>
      <c r="C52" s="10">
        <v>3</v>
      </c>
      <c r="D52" s="10">
        <v>0</v>
      </c>
      <c r="E52" s="12" t="s">
        <v>6</v>
      </c>
      <c r="F52" s="10">
        <v>0</v>
      </c>
      <c r="G52" s="10">
        <v>0</v>
      </c>
      <c r="H52" s="10">
        <v>5.12</v>
      </c>
      <c r="I52" s="12" t="s">
        <v>107</v>
      </c>
      <c r="J52" s="13" t="s">
        <v>110</v>
      </c>
      <c r="K52" s="13" t="s">
        <v>47</v>
      </c>
      <c r="N52" s="4"/>
      <c r="Q52" s="4"/>
    </row>
    <row r="53" spans="1:17" x14ac:dyDescent="0.35">
      <c r="A53" s="13" t="s">
        <v>46</v>
      </c>
      <c r="B53" s="12">
        <v>2021</v>
      </c>
      <c r="C53" s="10">
        <v>1</v>
      </c>
      <c r="D53" s="10">
        <v>0</v>
      </c>
      <c r="E53" s="12" t="s">
        <v>6</v>
      </c>
      <c r="F53" s="10">
        <v>0</v>
      </c>
      <c r="G53" s="10">
        <v>0</v>
      </c>
      <c r="H53" s="10">
        <v>6.95</v>
      </c>
      <c r="I53" s="12" t="s">
        <v>107</v>
      </c>
      <c r="J53" s="13" t="s">
        <v>118</v>
      </c>
      <c r="K53" s="13" t="s">
        <v>47</v>
      </c>
      <c r="N53" s="4"/>
      <c r="Q53" s="4"/>
    </row>
    <row r="54" spans="1:17" x14ac:dyDescent="0.35">
      <c r="A54" s="13" t="s">
        <v>175</v>
      </c>
      <c r="B54" s="12">
        <v>2023</v>
      </c>
      <c r="C54" s="10">
        <v>110</v>
      </c>
      <c r="D54" s="10">
        <v>0</v>
      </c>
      <c r="E54" s="12" t="s">
        <v>6</v>
      </c>
      <c r="F54" s="10">
        <v>0</v>
      </c>
      <c r="G54" s="10">
        <v>0</v>
      </c>
      <c r="H54" s="10">
        <v>3.6</v>
      </c>
      <c r="I54" s="12" t="s">
        <v>26</v>
      </c>
      <c r="J54" s="13" t="s">
        <v>42</v>
      </c>
      <c r="K54" s="13" t="s">
        <v>176</v>
      </c>
      <c r="Q54" s="4"/>
    </row>
    <row r="55" spans="1:17" x14ac:dyDescent="0.35">
      <c r="A55" s="13" t="s">
        <v>46</v>
      </c>
      <c r="B55" s="12">
        <v>2022</v>
      </c>
      <c r="C55" s="10">
        <v>300</v>
      </c>
      <c r="D55" s="10">
        <v>0</v>
      </c>
      <c r="E55" s="12" t="s">
        <v>129</v>
      </c>
      <c r="F55" s="10">
        <v>0</v>
      </c>
      <c r="G55" s="10">
        <v>0</v>
      </c>
      <c r="H55" s="10">
        <v>2.42</v>
      </c>
      <c r="I55" s="12" t="s">
        <v>26</v>
      </c>
      <c r="J55" s="13" t="s">
        <v>62</v>
      </c>
      <c r="K55" s="13" t="s">
        <v>47</v>
      </c>
      <c r="Q55" s="4"/>
    </row>
    <row r="56" spans="1:17" x14ac:dyDescent="0.35">
      <c r="A56" s="13" t="s">
        <v>46</v>
      </c>
      <c r="B56" s="12">
        <v>2022</v>
      </c>
      <c r="C56" s="10">
        <v>200</v>
      </c>
      <c r="D56" s="10">
        <v>0</v>
      </c>
      <c r="E56" s="12" t="s">
        <v>129</v>
      </c>
      <c r="F56" s="10">
        <v>0</v>
      </c>
      <c r="G56" s="10">
        <v>0</v>
      </c>
      <c r="H56" s="10">
        <v>2.4300000000000002</v>
      </c>
      <c r="I56" s="12" t="s">
        <v>26</v>
      </c>
      <c r="J56" s="13" t="s">
        <v>63</v>
      </c>
      <c r="K56" s="13" t="s">
        <v>47</v>
      </c>
    </row>
    <row r="57" spans="1:17" x14ac:dyDescent="0.35">
      <c r="A57" s="13" t="s">
        <v>46</v>
      </c>
      <c r="B57" s="12">
        <v>2021</v>
      </c>
      <c r="C57" s="10">
        <v>250</v>
      </c>
      <c r="D57" s="10">
        <v>0</v>
      </c>
      <c r="E57" s="12" t="s">
        <v>129</v>
      </c>
      <c r="F57" s="10">
        <v>0</v>
      </c>
      <c r="G57" s="10">
        <v>0</v>
      </c>
      <c r="H57" s="10">
        <v>2.4500000000000002</v>
      </c>
      <c r="I57" s="12" t="s">
        <v>26</v>
      </c>
      <c r="J57" s="13" t="s">
        <v>60</v>
      </c>
      <c r="K57" s="13" t="s">
        <v>47</v>
      </c>
      <c r="N57" s="4"/>
      <c r="Q57" s="4"/>
    </row>
    <row r="58" spans="1:17" x14ac:dyDescent="0.35">
      <c r="A58" s="13" t="s">
        <v>46</v>
      </c>
      <c r="B58" s="12">
        <v>2022</v>
      </c>
      <c r="C58" s="10">
        <v>250</v>
      </c>
      <c r="D58" s="10">
        <v>0</v>
      </c>
      <c r="E58" s="12" t="s">
        <v>129</v>
      </c>
      <c r="F58" s="10">
        <v>0</v>
      </c>
      <c r="G58" s="10">
        <v>0</v>
      </c>
      <c r="H58" s="10">
        <v>2.58</v>
      </c>
      <c r="I58" s="12" t="s">
        <v>26</v>
      </c>
      <c r="J58" s="13" t="s">
        <v>61</v>
      </c>
      <c r="K58" s="13" t="s">
        <v>47</v>
      </c>
      <c r="N58" s="4"/>
      <c r="Q58" s="4"/>
    </row>
    <row r="59" spans="1:17" x14ac:dyDescent="0.35">
      <c r="A59" s="13" t="s">
        <v>46</v>
      </c>
      <c r="B59" s="12">
        <v>2018</v>
      </c>
      <c r="C59" s="10">
        <v>20</v>
      </c>
      <c r="D59" s="10">
        <v>0</v>
      </c>
      <c r="E59" s="12" t="s">
        <v>129</v>
      </c>
      <c r="F59" s="10">
        <v>0</v>
      </c>
      <c r="G59" s="10">
        <v>0</v>
      </c>
      <c r="H59" s="10">
        <v>2.71</v>
      </c>
      <c r="I59" s="12" t="s">
        <v>26</v>
      </c>
      <c r="J59" s="13" t="s">
        <v>48</v>
      </c>
      <c r="K59" s="13" t="s">
        <v>47</v>
      </c>
      <c r="N59" s="4"/>
      <c r="Q59" s="4"/>
    </row>
    <row r="60" spans="1:17" x14ac:dyDescent="0.35">
      <c r="A60" s="13" t="s">
        <v>46</v>
      </c>
      <c r="B60" s="12">
        <v>2018</v>
      </c>
      <c r="C60" s="10">
        <v>200</v>
      </c>
      <c r="D60" s="10">
        <v>0</v>
      </c>
      <c r="E60" s="12" t="s">
        <v>129</v>
      </c>
      <c r="F60" s="10">
        <v>0</v>
      </c>
      <c r="G60" s="10">
        <v>0</v>
      </c>
      <c r="H60" s="10">
        <v>2.71</v>
      </c>
      <c r="I60" s="12" t="s">
        <v>26</v>
      </c>
      <c r="J60" s="13" t="s">
        <v>33</v>
      </c>
      <c r="K60" s="13" t="s">
        <v>47</v>
      </c>
      <c r="N60" s="4"/>
      <c r="Q60" s="4"/>
    </row>
    <row r="61" spans="1:17" x14ac:dyDescent="0.35">
      <c r="A61" s="13" t="s">
        <v>46</v>
      </c>
      <c r="B61" s="12">
        <v>2018</v>
      </c>
      <c r="C61" s="10">
        <v>250</v>
      </c>
      <c r="D61" s="10">
        <v>0</v>
      </c>
      <c r="E61" s="12" t="s">
        <v>129</v>
      </c>
      <c r="F61" s="10">
        <v>0</v>
      </c>
      <c r="G61" s="10">
        <v>0</v>
      </c>
      <c r="H61" s="10">
        <v>2.72</v>
      </c>
      <c r="I61" s="12" t="s">
        <v>26</v>
      </c>
      <c r="J61" s="13" t="s">
        <v>49</v>
      </c>
      <c r="K61" s="13" t="s">
        <v>47</v>
      </c>
      <c r="N61" s="4"/>
    </row>
    <row r="62" spans="1:17" x14ac:dyDescent="0.35">
      <c r="A62" s="13" t="s">
        <v>46</v>
      </c>
      <c r="B62" s="12">
        <v>2018</v>
      </c>
      <c r="C62" s="10">
        <v>250</v>
      </c>
      <c r="D62" s="10">
        <v>0</v>
      </c>
      <c r="E62" s="12" t="s">
        <v>129</v>
      </c>
      <c r="F62" s="10">
        <v>0</v>
      </c>
      <c r="G62" s="10">
        <v>0</v>
      </c>
      <c r="H62" s="10">
        <v>2.72</v>
      </c>
      <c r="I62" s="12" t="s">
        <v>26</v>
      </c>
      <c r="J62" s="13" t="s">
        <v>50</v>
      </c>
      <c r="K62" s="13" t="s">
        <v>47</v>
      </c>
      <c r="N62" s="4"/>
      <c r="Q62" s="4"/>
    </row>
    <row r="63" spans="1:17" x14ac:dyDescent="0.35">
      <c r="A63" s="13" t="s">
        <v>46</v>
      </c>
      <c r="B63" s="12">
        <v>2018</v>
      </c>
      <c r="C63" s="10">
        <v>150</v>
      </c>
      <c r="D63" s="10">
        <v>0</v>
      </c>
      <c r="E63" s="12" t="s">
        <v>129</v>
      </c>
      <c r="F63" s="10">
        <v>0</v>
      </c>
      <c r="G63" s="10">
        <v>0</v>
      </c>
      <c r="H63" s="10">
        <v>2.72</v>
      </c>
      <c r="I63" s="12" t="s">
        <v>26</v>
      </c>
      <c r="J63" s="13" t="s">
        <v>51</v>
      </c>
      <c r="K63" s="13" t="s">
        <v>47</v>
      </c>
      <c r="Q63" s="4"/>
    </row>
    <row r="64" spans="1:17" x14ac:dyDescent="0.35">
      <c r="A64" s="13" t="s">
        <v>46</v>
      </c>
      <c r="B64" s="12">
        <v>2018</v>
      </c>
      <c r="C64" s="10">
        <v>130</v>
      </c>
      <c r="D64" s="10">
        <v>0</v>
      </c>
      <c r="E64" s="12" t="s">
        <v>129</v>
      </c>
      <c r="F64" s="10">
        <v>0</v>
      </c>
      <c r="G64" s="10">
        <v>0</v>
      </c>
      <c r="H64" s="10">
        <v>2.72</v>
      </c>
      <c r="I64" s="12" t="s">
        <v>26</v>
      </c>
      <c r="J64" s="13" t="s">
        <v>52</v>
      </c>
      <c r="K64" s="13" t="s">
        <v>47</v>
      </c>
      <c r="Q64" s="4"/>
    </row>
    <row r="65" spans="1:17" x14ac:dyDescent="0.35">
      <c r="A65" s="13" t="s">
        <v>46</v>
      </c>
      <c r="B65" s="12">
        <v>2019</v>
      </c>
      <c r="C65" s="10">
        <v>50</v>
      </c>
      <c r="D65" s="10">
        <v>0</v>
      </c>
      <c r="E65" s="12" t="s">
        <v>129</v>
      </c>
      <c r="F65" s="10">
        <v>0</v>
      </c>
      <c r="G65" s="10">
        <v>0</v>
      </c>
      <c r="H65" s="10">
        <v>2.74</v>
      </c>
      <c r="I65" s="12" t="s">
        <v>26</v>
      </c>
      <c r="J65" s="13" t="s">
        <v>53</v>
      </c>
      <c r="K65" s="13" t="s">
        <v>47</v>
      </c>
      <c r="Q65" s="4"/>
    </row>
    <row r="66" spans="1:17" x14ac:dyDescent="0.35">
      <c r="A66" s="13" t="s">
        <v>46</v>
      </c>
      <c r="B66" s="12">
        <v>2019</v>
      </c>
      <c r="C66" s="10">
        <v>300</v>
      </c>
      <c r="D66" s="10">
        <v>0</v>
      </c>
      <c r="E66" s="12" t="s">
        <v>129</v>
      </c>
      <c r="F66" s="10">
        <v>0</v>
      </c>
      <c r="G66" s="10">
        <v>0</v>
      </c>
      <c r="H66" s="10">
        <v>2.74</v>
      </c>
      <c r="I66" s="12" t="s">
        <v>26</v>
      </c>
      <c r="J66" s="13" t="s">
        <v>56</v>
      </c>
      <c r="K66" s="13" t="s">
        <v>47</v>
      </c>
      <c r="N66" s="4"/>
    </row>
    <row r="67" spans="1:17" x14ac:dyDescent="0.35">
      <c r="A67" s="13" t="s">
        <v>46</v>
      </c>
      <c r="B67" s="12">
        <v>2019</v>
      </c>
      <c r="C67" s="10">
        <v>300</v>
      </c>
      <c r="D67" s="10">
        <v>0</v>
      </c>
      <c r="E67" s="12" t="s">
        <v>129</v>
      </c>
      <c r="F67" s="10">
        <v>0</v>
      </c>
      <c r="G67" s="10">
        <v>0</v>
      </c>
      <c r="H67" s="10">
        <v>2.75</v>
      </c>
      <c r="I67" s="12" t="s">
        <v>26</v>
      </c>
      <c r="J67" s="13" t="s">
        <v>54</v>
      </c>
      <c r="K67" s="13" t="s">
        <v>47</v>
      </c>
      <c r="N67" s="4"/>
    </row>
    <row r="68" spans="1:17" x14ac:dyDescent="0.35">
      <c r="A68" s="13" t="s">
        <v>46</v>
      </c>
      <c r="B68" s="12">
        <v>2019</v>
      </c>
      <c r="C68" s="10">
        <v>350</v>
      </c>
      <c r="D68" s="10">
        <v>0</v>
      </c>
      <c r="E68" s="12" t="s">
        <v>129</v>
      </c>
      <c r="F68" s="10">
        <v>0</v>
      </c>
      <c r="G68" s="10">
        <v>0</v>
      </c>
      <c r="H68" s="10">
        <v>2.75</v>
      </c>
      <c r="I68" s="12" t="s">
        <v>26</v>
      </c>
      <c r="J68" s="13" t="s">
        <v>55</v>
      </c>
      <c r="K68" s="13" t="s">
        <v>47</v>
      </c>
      <c r="N68" s="4"/>
      <c r="Q68" s="4"/>
    </row>
    <row r="69" spans="1:17" x14ac:dyDescent="0.35">
      <c r="A69" s="13" t="s">
        <v>46</v>
      </c>
      <c r="B69" s="12">
        <v>2020</v>
      </c>
      <c r="C69" s="10">
        <v>150</v>
      </c>
      <c r="D69" s="10">
        <v>0</v>
      </c>
      <c r="E69" s="12" t="s">
        <v>129</v>
      </c>
      <c r="F69" s="10">
        <v>0</v>
      </c>
      <c r="G69" s="10">
        <v>0</v>
      </c>
      <c r="H69" s="10">
        <v>2.89</v>
      </c>
      <c r="I69" s="12" t="s">
        <v>26</v>
      </c>
      <c r="J69" s="13" t="s">
        <v>58</v>
      </c>
      <c r="K69" s="13" t="s">
        <v>47</v>
      </c>
      <c r="N69" s="4"/>
      <c r="Q69" s="4"/>
    </row>
    <row r="70" spans="1:17" x14ac:dyDescent="0.35">
      <c r="A70" s="13" t="s">
        <v>46</v>
      </c>
      <c r="B70" s="12">
        <v>2023</v>
      </c>
      <c r="C70" s="10">
        <v>75</v>
      </c>
      <c r="D70" s="10">
        <v>0</v>
      </c>
      <c r="E70" s="12" t="s">
        <v>129</v>
      </c>
      <c r="F70" s="10">
        <v>0</v>
      </c>
      <c r="G70" s="10">
        <v>0</v>
      </c>
      <c r="H70" s="10">
        <v>2.9</v>
      </c>
      <c r="I70" s="12" t="s">
        <v>26</v>
      </c>
      <c r="J70" s="13" t="s">
        <v>66</v>
      </c>
      <c r="K70" s="13" t="s">
        <v>47</v>
      </c>
      <c r="N70" s="4"/>
      <c r="Q70" s="4"/>
    </row>
    <row r="71" spans="1:17" x14ac:dyDescent="0.35">
      <c r="A71" s="13" t="s">
        <v>46</v>
      </c>
      <c r="B71" s="12">
        <v>2020</v>
      </c>
      <c r="C71" s="10">
        <v>100</v>
      </c>
      <c r="D71" s="10">
        <v>0</v>
      </c>
      <c r="E71" s="12" t="s">
        <v>129</v>
      </c>
      <c r="F71" s="10">
        <v>0</v>
      </c>
      <c r="G71" s="10">
        <v>0</v>
      </c>
      <c r="H71" s="10">
        <v>2.9</v>
      </c>
      <c r="I71" s="12" t="s">
        <v>26</v>
      </c>
      <c r="J71" s="13" t="s">
        <v>59</v>
      </c>
      <c r="K71" s="13" t="s">
        <v>47</v>
      </c>
      <c r="Q71" s="4"/>
    </row>
    <row r="72" spans="1:17" x14ac:dyDescent="0.35">
      <c r="A72" s="13" t="s">
        <v>46</v>
      </c>
      <c r="B72" s="12">
        <v>2023</v>
      </c>
      <c r="C72" s="10">
        <v>200</v>
      </c>
      <c r="D72" s="10">
        <v>0</v>
      </c>
      <c r="E72" s="12" t="s">
        <v>129</v>
      </c>
      <c r="F72" s="10">
        <v>0</v>
      </c>
      <c r="G72" s="10">
        <v>0</v>
      </c>
      <c r="H72" s="10">
        <v>2.9</v>
      </c>
      <c r="I72" s="12" t="s">
        <v>26</v>
      </c>
      <c r="J72" s="13" t="s">
        <v>65</v>
      </c>
      <c r="K72" s="13" t="s">
        <v>47</v>
      </c>
    </row>
    <row r="73" spans="1:17" x14ac:dyDescent="0.35">
      <c r="A73" s="13" t="s">
        <v>46</v>
      </c>
      <c r="B73" s="12">
        <v>2023</v>
      </c>
      <c r="C73" s="10">
        <v>200</v>
      </c>
      <c r="D73" s="10">
        <v>0</v>
      </c>
      <c r="E73" s="12" t="s">
        <v>129</v>
      </c>
      <c r="F73" s="10">
        <v>0</v>
      </c>
      <c r="G73" s="10">
        <v>0</v>
      </c>
      <c r="H73" s="10">
        <v>2.9</v>
      </c>
      <c r="I73" s="12" t="s">
        <v>26</v>
      </c>
      <c r="J73" s="13" t="s">
        <v>65</v>
      </c>
      <c r="K73" s="13" t="s">
        <v>47</v>
      </c>
      <c r="Q73" s="4"/>
    </row>
    <row r="74" spans="1:17" x14ac:dyDescent="0.35">
      <c r="A74" s="13" t="s">
        <v>46</v>
      </c>
      <c r="B74" s="12">
        <v>2023</v>
      </c>
      <c r="C74" s="10">
        <v>200</v>
      </c>
      <c r="D74" s="10">
        <v>0</v>
      </c>
      <c r="E74" s="12" t="s">
        <v>129</v>
      </c>
      <c r="F74" s="10">
        <v>0</v>
      </c>
      <c r="G74" s="10">
        <v>0</v>
      </c>
      <c r="H74" s="10">
        <v>2.9</v>
      </c>
      <c r="I74" s="12" t="s">
        <v>26</v>
      </c>
      <c r="J74" s="13" t="s">
        <v>51</v>
      </c>
      <c r="K74" s="13" t="s">
        <v>47</v>
      </c>
      <c r="Q74" s="4"/>
    </row>
    <row r="75" spans="1:17" x14ac:dyDescent="0.35">
      <c r="A75" s="13" t="s">
        <v>46</v>
      </c>
      <c r="B75" s="12">
        <v>2023</v>
      </c>
      <c r="C75" s="10">
        <v>100</v>
      </c>
      <c r="D75" s="10">
        <v>0</v>
      </c>
      <c r="E75" s="12" t="s">
        <v>129</v>
      </c>
      <c r="F75" s="10">
        <v>0</v>
      </c>
      <c r="G75" s="10">
        <v>0</v>
      </c>
      <c r="H75" s="10">
        <v>2.9</v>
      </c>
      <c r="I75" s="12" t="s">
        <v>26</v>
      </c>
      <c r="J75" s="13" t="s">
        <v>68</v>
      </c>
      <c r="K75" s="13" t="s">
        <v>47</v>
      </c>
      <c r="Q75" s="4"/>
    </row>
    <row r="76" spans="1:17" x14ac:dyDescent="0.35">
      <c r="A76" s="13" t="s">
        <v>46</v>
      </c>
      <c r="B76" s="12">
        <v>2023</v>
      </c>
      <c r="C76" s="10">
        <v>25</v>
      </c>
      <c r="D76" s="10">
        <v>0</v>
      </c>
      <c r="E76" s="12" t="s">
        <v>129</v>
      </c>
      <c r="F76" s="10">
        <v>0</v>
      </c>
      <c r="G76" s="10">
        <v>0</v>
      </c>
      <c r="H76" s="10">
        <v>2.91</v>
      </c>
      <c r="I76" s="12" t="s">
        <v>26</v>
      </c>
      <c r="J76" s="13" t="s">
        <v>64</v>
      </c>
      <c r="K76" s="13" t="s">
        <v>47</v>
      </c>
      <c r="Q76" s="4"/>
    </row>
    <row r="77" spans="1:17" x14ac:dyDescent="0.35">
      <c r="A77" s="13" t="s">
        <v>46</v>
      </c>
      <c r="B77" s="12">
        <v>2023</v>
      </c>
      <c r="C77" s="10">
        <v>150</v>
      </c>
      <c r="D77" s="10">
        <v>0</v>
      </c>
      <c r="E77" s="12" t="s">
        <v>129</v>
      </c>
      <c r="F77" s="10">
        <v>0</v>
      </c>
      <c r="G77" s="10">
        <v>0</v>
      </c>
      <c r="H77" s="10">
        <v>2.91</v>
      </c>
      <c r="I77" s="12" t="s">
        <v>26</v>
      </c>
      <c r="J77" s="13" t="s">
        <v>51</v>
      </c>
      <c r="K77" s="13" t="s">
        <v>47</v>
      </c>
      <c r="N77" s="4"/>
    </row>
    <row r="78" spans="1:17" x14ac:dyDescent="0.35">
      <c r="A78" s="13" t="s">
        <v>46</v>
      </c>
      <c r="B78" s="12">
        <v>2023</v>
      </c>
      <c r="C78" s="10">
        <v>50</v>
      </c>
      <c r="D78" s="10">
        <v>0</v>
      </c>
      <c r="E78" s="12" t="s">
        <v>129</v>
      </c>
      <c r="F78" s="10">
        <v>0</v>
      </c>
      <c r="G78" s="10">
        <v>0</v>
      </c>
      <c r="H78" s="10">
        <v>2.91</v>
      </c>
      <c r="I78" s="12" t="s">
        <v>26</v>
      </c>
      <c r="J78" s="13" t="s">
        <v>67</v>
      </c>
      <c r="K78" s="13" t="s">
        <v>47</v>
      </c>
      <c r="N78" s="4"/>
      <c r="Q78" s="4"/>
    </row>
    <row r="79" spans="1:17" x14ac:dyDescent="0.35">
      <c r="A79" s="13" t="s">
        <v>46</v>
      </c>
      <c r="B79" s="12">
        <v>2019</v>
      </c>
      <c r="C79" s="10">
        <v>50</v>
      </c>
      <c r="D79" s="10">
        <v>0</v>
      </c>
      <c r="E79" s="12" t="s">
        <v>129</v>
      </c>
      <c r="F79" s="10">
        <v>0</v>
      </c>
      <c r="G79" s="10">
        <v>0</v>
      </c>
      <c r="H79" s="10">
        <v>2.92</v>
      </c>
      <c r="I79" s="12" t="s">
        <v>26</v>
      </c>
      <c r="J79" s="13" t="s">
        <v>57</v>
      </c>
      <c r="K79" s="13" t="s">
        <v>47</v>
      </c>
      <c r="N79" s="4"/>
      <c r="Q79" s="4"/>
    </row>
    <row r="80" spans="1:17" x14ac:dyDescent="0.35">
      <c r="A80" s="13" t="s">
        <v>122</v>
      </c>
      <c r="B80" s="12">
        <v>2022</v>
      </c>
      <c r="C80" s="10">
        <v>200</v>
      </c>
      <c r="D80" s="10">
        <v>0</v>
      </c>
      <c r="E80" s="12" t="s">
        <v>6</v>
      </c>
      <c r="F80" s="10">
        <v>0</v>
      </c>
      <c r="G80" s="10">
        <v>2.4300000000000002</v>
      </c>
      <c r="H80" s="10">
        <v>2.5</v>
      </c>
      <c r="I80" s="12" t="s">
        <v>26</v>
      </c>
      <c r="J80" s="13" t="s">
        <v>17</v>
      </c>
      <c r="K80" s="13" t="s">
        <v>123</v>
      </c>
      <c r="N80" s="4"/>
      <c r="Q80" s="4"/>
    </row>
    <row r="81" spans="1:17" x14ac:dyDescent="0.35">
      <c r="A81" s="13" t="s">
        <v>122</v>
      </c>
      <c r="B81" s="12">
        <v>2019</v>
      </c>
      <c r="C81" s="10">
        <v>200</v>
      </c>
      <c r="D81" s="10">
        <v>0</v>
      </c>
      <c r="E81" s="12" t="s">
        <v>6</v>
      </c>
      <c r="F81" s="10">
        <v>0</v>
      </c>
      <c r="G81" s="10">
        <v>2.58</v>
      </c>
      <c r="H81" s="10">
        <v>2.65</v>
      </c>
      <c r="I81" s="12" t="s">
        <v>26</v>
      </c>
      <c r="J81" s="13" t="s">
        <v>39</v>
      </c>
      <c r="K81" s="13" t="s">
        <v>123</v>
      </c>
      <c r="N81" s="4"/>
      <c r="Q81" s="4"/>
    </row>
    <row r="82" spans="1:17" x14ac:dyDescent="0.35">
      <c r="A82" s="13" t="s">
        <v>122</v>
      </c>
      <c r="B82" s="12">
        <v>2018</v>
      </c>
      <c r="C82" s="10">
        <v>75</v>
      </c>
      <c r="D82" s="10">
        <v>0</v>
      </c>
      <c r="E82" s="12" t="s">
        <v>6</v>
      </c>
      <c r="F82" s="10">
        <v>0</v>
      </c>
      <c r="G82" s="10">
        <v>2.79</v>
      </c>
      <c r="H82" s="10">
        <v>3.16</v>
      </c>
      <c r="I82" s="12" t="s">
        <v>26</v>
      </c>
      <c r="J82" s="13" t="s">
        <v>17</v>
      </c>
      <c r="K82" s="13" t="s">
        <v>123</v>
      </c>
    </row>
    <row r="83" spans="1:17" x14ac:dyDescent="0.35">
      <c r="A83" s="13" t="s">
        <v>122</v>
      </c>
      <c r="B83" s="12">
        <v>2016</v>
      </c>
      <c r="C83" s="10">
        <v>270</v>
      </c>
      <c r="D83" s="10">
        <v>0</v>
      </c>
      <c r="E83" s="12" t="s">
        <v>6</v>
      </c>
      <c r="F83" s="10">
        <v>0</v>
      </c>
      <c r="G83" s="10">
        <v>4.43</v>
      </c>
      <c r="H83" s="10">
        <v>4.5</v>
      </c>
      <c r="I83" s="12" t="s">
        <v>26</v>
      </c>
      <c r="J83" s="13" t="s">
        <v>39</v>
      </c>
      <c r="K83" s="13" t="s">
        <v>123</v>
      </c>
    </row>
    <row r="84" spans="1:17" x14ac:dyDescent="0.35">
      <c r="A84" s="13" t="s">
        <v>122</v>
      </c>
      <c r="B84" s="12">
        <v>2014</v>
      </c>
      <c r="C84" s="10">
        <v>70</v>
      </c>
      <c r="D84" s="10">
        <v>0</v>
      </c>
      <c r="E84" s="12" t="s">
        <v>6</v>
      </c>
      <c r="F84" s="10">
        <v>0</v>
      </c>
      <c r="G84" s="10">
        <v>5.45</v>
      </c>
      <c r="H84" s="10">
        <v>5.5</v>
      </c>
      <c r="I84" s="12" t="s">
        <v>26</v>
      </c>
      <c r="J84" s="13" t="s">
        <v>39</v>
      </c>
      <c r="K84" s="13" t="s">
        <v>123</v>
      </c>
      <c r="N84" s="4"/>
      <c r="Q84" s="4"/>
    </row>
    <row r="85" spans="1:17" x14ac:dyDescent="0.35">
      <c r="A85" s="13" t="s">
        <v>37</v>
      </c>
      <c r="B85" s="12">
        <v>2021</v>
      </c>
      <c r="C85" s="10">
        <v>50</v>
      </c>
      <c r="D85" s="10">
        <v>0</v>
      </c>
      <c r="E85" s="12" t="s">
        <v>6</v>
      </c>
      <c r="F85" s="10">
        <v>0</v>
      </c>
      <c r="G85" s="10">
        <v>0</v>
      </c>
      <c r="H85" s="10">
        <v>2.5099999999999998</v>
      </c>
      <c r="I85" s="12" t="s">
        <v>26</v>
      </c>
      <c r="J85" s="13" t="s">
        <v>39</v>
      </c>
      <c r="K85" s="13" t="s">
        <v>40</v>
      </c>
      <c r="N85" s="4"/>
      <c r="Q85" s="4"/>
    </row>
    <row r="86" spans="1:17" x14ac:dyDescent="0.35">
      <c r="A86" s="13" t="s">
        <v>37</v>
      </c>
      <c r="B86" s="12">
        <v>2022</v>
      </c>
      <c r="C86" s="10">
        <v>100</v>
      </c>
      <c r="D86" s="10">
        <v>0</v>
      </c>
      <c r="E86" s="12" t="s">
        <v>6</v>
      </c>
      <c r="F86" s="10">
        <v>0</v>
      </c>
      <c r="G86" s="10">
        <v>0</v>
      </c>
      <c r="H86" s="10">
        <v>2.7</v>
      </c>
      <c r="I86" s="12" t="s">
        <v>26</v>
      </c>
      <c r="J86" s="13" t="s">
        <v>17</v>
      </c>
      <c r="K86" s="13" t="s">
        <v>40</v>
      </c>
      <c r="N86" s="4"/>
      <c r="Q86" s="4"/>
    </row>
    <row r="87" spans="1:17" x14ac:dyDescent="0.35">
      <c r="A87" s="13" t="s">
        <v>4</v>
      </c>
      <c r="B87" s="12">
        <v>2020</v>
      </c>
      <c r="C87" s="40">
        <f t="shared" ref="C87:C93" si="3">D87/8.76</f>
        <v>698.05936073059365</v>
      </c>
      <c r="D87" s="40">
        <v>6115</v>
      </c>
      <c r="E87" s="12" t="s">
        <v>6</v>
      </c>
      <c r="F87" s="10">
        <v>3.71</v>
      </c>
      <c r="G87" s="10">
        <f>H87-F87</f>
        <v>0</v>
      </c>
      <c r="H87" s="40">
        <v>3.71</v>
      </c>
      <c r="I87" s="12" t="s">
        <v>26</v>
      </c>
      <c r="J87" s="13" t="s">
        <v>133</v>
      </c>
      <c r="K87" s="13" t="s">
        <v>11</v>
      </c>
      <c r="Q87" s="4"/>
    </row>
    <row r="88" spans="1:17" x14ac:dyDescent="0.35">
      <c r="A88" s="13" t="s">
        <v>4</v>
      </c>
      <c r="B88" s="12">
        <v>2019</v>
      </c>
      <c r="C88" s="40">
        <f t="shared" si="3"/>
        <v>564.72602739726028</v>
      </c>
      <c r="D88" s="40">
        <v>4947</v>
      </c>
      <c r="E88" s="12" t="s">
        <v>6</v>
      </c>
      <c r="F88" s="10">
        <v>3.83</v>
      </c>
      <c r="G88" s="10">
        <f>H88-F88</f>
        <v>0</v>
      </c>
      <c r="H88" s="40">
        <v>3.83</v>
      </c>
      <c r="I88" s="12" t="s">
        <v>26</v>
      </c>
      <c r="J88" s="13" t="s">
        <v>133</v>
      </c>
      <c r="K88" s="13" t="s">
        <v>11</v>
      </c>
    </row>
    <row r="89" spans="1:17" x14ac:dyDescent="0.35">
      <c r="A89" s="13" t="s">
        <v>4</v>
      </c>
      <c r="B89" s="12">
        <v>2018</v>
      </c>
      <c r="C89" s="40">
        <f t="shared" si="3"/>
        <v>405.93607305936075</v>
      </c>
      <c r="D89" s="40">
        <v>3556</v>
      </c>
      <c r="E89" s="12" t="s">
        <v>6</v>
      </c>
      <c r="F89" s="10">
        <v>4.7</v>
      </c>
      <c r="G89" s="10">
        <f>H89-F89</f>
        <v>0</v>
      </c>
      <c r="H89" s="40">
        <v>4.7</v>
      </c>
      <c r="I89" s="12" t="s">
        <v>26</v>
      </c>
      <c r="J89" s="13" t="s">
        <v>133</v>
      </c>
      <c r="K89" s="13" t="s">
        <v>11</v>
      </c>
      <c r="Q89" s="4"/>
    </row>
    <row r="90" spans="1:17" x14ac:dyDescent="0.35">
      <c r="A90" s="13" t="s">
        <v>4</v>
      </c>
      <c r="B90" s="12">
        <v>2014</v>
      </c>
      <c r="C90" s="40">
        <f t="shared" si="3"/>
        <v>11.073059360730594</v>
      </c>
      <c r="D90" s="10">
        <v>97</v>
      </c>
      <c r="E90" s="12" t="s">
        <v>6</v>
      </c>
      <c r="F90" s="10">
        <v>0</v>
      </c>
      <c r="G90" s="10">
        <v>0</v>
      </c>
      <c r="H90" s="10">
        <v>4.8</v>
      </c>
      <c r="I90" s="12" t="s">
        <v>26</v>
      </c>
      <c r="J90" s="13" t="s">
        <v>133</v>
      </c>
      <c r="K90" s="13" t="s">
        <v>11</v>
      </c>
      <c r="N90" s="4"/>
      <c r="Q90" s="4"/>
    </row>
    <row r="91" spans="1:17" x14ac:dyDescent="0.35">
      <c r="A91" s="13" t="s">
        <v>4</v>
      </c>
      <c r="B91" s="12">
        <v>2015</v>
      </c>
      <c r="C91" s="40">
        <f t="shared" si="3"/>
        <v>1.8264840182648403</v>
      </c>
      <c r="D91" s="10">
        <v>16</v>
      </c>
      <c r="E91" s="12" t="s">
        <v>6</v>
      </c>
      <c r="F91" s="10">
        <v>0</v>
      </c>
      <c r="G91" s="10">
        <v>0</v>
      </c>
      <c r="H91" s="10">
        <v>5.21</v>
      </c>
      <c r="I91" s="12" t="s">
        <v>26</v>
      </c>
      <c r="J91" s="13" t="s">
        <v>133</v>
      </c>
      <c r="K91" s="13" t="s">
        <v>11</v>
      </c>
      <c r="N91" s="4"/>
      <c r="Q91" s="4"/>
    </row>
    <row r="92" spans="1:17" x14ac:dyDescent="0.35">
      <c r="A92" s="13" t="s">
        <v>4</v>
      </c>
      <c r="B92" s="12">
        <v>2017</v>
      </c>
      <c r="C92" s="40">
        <f t="shared" si="3"/>
        <v>331.50684931506851</v>
      </c>
      <c r="D92" s="40">
        <v>2904</v>
      </c>
      <c r="E92" s="12" t="s">
        <v>6</v>
      </c>
      <c r="F92" s="10">
        <v>5.34</v>
      </c>
      <c r="G92" s="10">
        <f>H92-F92</f>
        <v>0</v>
      </c>
      <c r="H92" s="40">
        <v>5.34</v>
      </c>
      <c r="I92" s="12" t="s">
        <v>26</v>
      </c>
      <c r="J92" s="13" t="s">
        <v>133</v>
      </c>
      <c r="K92" s="13" t="s">
        <v>11</v>
      </c>
      <c r="N92" s="4"/>
      <c r="Q92" s="4"/>
    </row>
    <row r="93" spans="1:17" x14ac:dyDescent="0.35">
      <c r="A93" s="13" t="s">
        <v>4</v>
      </c>
      <c r="B93" s="12">
        <v>2016</v>
      </c>
      <c r="C93" s="40">
        <f t="shared" si="3"/>
        <v>219.1552511415525</v>
      </c>
      <c r="D93" s="40">
        <v>1919.8</v>
      </c>
      <c r="E93" s="12" t="s">
        <v>6</v>
      </c>
      <c r="F93" s="10">
        <v>6.84</v>
      </c>
      <c r="G93" s="10">
        <f>H93-F93</f>
        <v>0</v>
      </c>
      <c r="H93" s="40">
        <v>6.84</v>
      </c>
      <c r="I93" s="12" t="s">
        <v>26</v>
      </c>
      <c r="J93" s="13" t="s">
        <v>133</v>
      </c>
      <c r="K93" s="13" t="s">
        <v>11</v>
      </c>
      <c r="N93" s="4"/>
    </row>
    <row r="94" spans="1:17" x14ac:dyDescent="0.35">
      <c r="A94" s="13" t="s">
        <v>32</v>
      </c>
      <c r="B94" s="12">
        <v>2023</v>
      </c>
      <c r="C94" s="10">
        <v>100</v>
      </c>
      <c r="D94" s="10">
        <v>0</v>
      </c>
      <c r="E94" s="12" t="s">
        <v>6</v>
      </c>
      <c r="F94" s="10">
        <v>2.4500000000000002</v>
      </c>
      <c r="G94" s="10">
        <v>0</v>
      </c>
      <c r="H94" s="10">
        <v>2.4500000000000002</v>
      </c>
      <c r="I94" s="12" t="s">
        <v>26</v>
      </c>
      <c r="J94" s="13" t="s">
        <v>34</v>
      </c>
      <c r="K94" s="13" t="s">
        <v>30</v>
      </c>
      <c r="Q94" s="4"/>
    </row>
    <row r="95" spans="1:17" x14ac:dyDescent="0.35">
      <c r="A95" s="13" t="s">
        <v>32</v>
      </c>
      <c r="B95" s="12">
        <v>2022</v>
      </c>
      <c r="C95" s="10">
        <v>0</v>
      </c>
      <c r="D95" s="10">
        <v>125.65</v>
      </c>
      <c r="E95" s="12" t="s">
        <v>6</v>
      </c>
      <c r="F95" s="10">
        <v>2.4500000000000002</v>
      </c>
      <c r="G95" s="10">
        <v>0</v>
      </c>
      <c r="H95" s="10">
        <v>2.4500000000000002</v>
      </c>
      <c r="I95" s="12" t="s">
        <v>26</v>
      </c>
      <c r="J95" s="13" t="s">
        <v>17</v>
      </c>
      <c r="K95" s="13" t="s">
        <v>30</v>
      </c>
      <c r="Q95" s="4"/>
    </row>
    <row r="96" spans="1:17" x14ac:dyDescent="0.35">
      <c r="A96" s="13" t="s">
        <v>32</v>
      </c>
      <c r="B96" s="12">
        <v>2022</v>
      </c>
      <c r="C96" s="10">
        <v>100</v>
      </c>
      <c r="D96" s="10">
        <v>0</v>
      </c>
      <c r="E96" s="12" t="s">
        <v>6</v>
      </c>
      <c r="F96" s="10">
        <v>3</v>
      </c>
      <c r="G96" s="10">
        <v>0</v>
      </c>
      <c r="H96" s="10">
        <v>3.07</v>
      </c>
      <c r="I96" s="12" t="s">
        <v>26</v>
      </c>
      <c r="J96" s="13" t="s">
        <v>31</v>
      </c>
      <c r="K96" s="13" t="s">
        <v>30</v>
      </c>
      <c r="Q96" s="4"/>
    </row>
    <row r="97" spans="1:17" x14ac:dyDescent="0.35">
      <c r="A97" s="13" t="s">
        <v>32</v>
      </c>
      <c r="B97" s="12">
        <v>2023</v>
      </c>
      <c r="C97" s="10">
        <v>0.79496</v>
      </c>
      <c r="D97" s="10">
        <v>0</v>
      </c>
      <c r="E97" s="12" t="s">
        <v>6</v>
      </c>
      <c r="F97" s="10">
        <v>3.25</v>
      </c>
      <c r="G97" s="10">
        <v>0</v>
      </c>
      <c r="H97" s="10">
        <v>3.25</v>
      </c>
      <c r="I97" s="12" t="s">
        <v>26</v>
      </c>
      <c r="J97" s="13" t="s">
        <v>36</v>
      </c>
      <c r="K97" s="13" t="s">
        <v>30</v>
      </c>
      <c r="Q97" s="4"/>
    </row>
    <row r="98" spans="1:17" x14ac:dyDescent="0.35">
      <c r="A98" s="13" t="s">
        <v>32</v>
      </c>
      <c r="B98" s="12">
        <v>2023</v>
      </c>
      <c r="C98" s="10">
        <v>0.2412</v>
      </c>
      <c r="D98" s="10">
        <v>0</v>
      </c>
      <c r="E98" s="12" t="s">
        <v>6</v>
      </c>
      <c r="F98" s="10">
        <v>3.3</v>
      </c>
      <c r="G98" s="10">
        <v>0</v>
      </c>
      <c r="H98" s="10">
        <v>3.3</v>
      </c>
      <c r="I98" s="12" t="s">
        <v>26</v>
      </c>
      <c r="J98" s="13" t="s">
        <v>36</v>
      </c>
      <c r="K98" s="13" t="s">
        <v>30</v>
      </c>
    </row>
    <row r="99" spans="1:17" x14ac:dyDescent="0.35">
      <c r="A99" s="13" t="s">
        <v>32</v>
      </c>
      <c r="B99" s="12">
        <v>2023</v>
      </c>
      <c r="C99" s="10">
        <v>0.95140000000000002</v>
      </c>
      <c r="D99" s="10">
        <v>0</v>
      </c>
      <c r="E99" s="12" t="s">
        <v>6</v>
      </c>
      <c r="F99" s="10">
        <v>3.33</v>
      </c>
      <c r="G99" s="10">
        <v>0</v>
      </c>
      <c r="H99" s="10">
        <v>3.33</v>
      </c>
      <c r="I99" s="12" t="s">
        <v>26</v>
      </c>
      <c r="J99" s="13" t="s">
        <v>36</v>
      </c>
      <c r="K99" s="13" t="s">
        <v>30</v>
      </c>
    </row>
    <row r="100" spans="1:17" x14ac:dyDescent="0.35">
      <c r="A100" s="13" t="s">
        <v>32</v>
      </c>
      <c r="B100" s="12">
        <v>2023</v>
      </c>
      <c r="C100" s="10">
        <v>0.24790000000000001</v>
      </c>
      <c r="D100" s="10">
        <v>0</v>
      </c>
      <c r="E100" s="12" t="s">
        <v>6</v>
      </c>
      <c r="F100" s="10">
        <v>3.33</v>
      </c>
      <c r="G100" s="10">
        <v>0</v>
      </c>
      <c r="H100" s="10">
        <v>3.33</v>
      </c>
      <c r="I100" s="12" t="s">
        <v>26</v>
      </c>
      <c r="J100" s="13" t="s">
        <v>36</v>
      </c>
      <c r="K100" s="13" t="s">
        <v>30</v>
      </c>
      <c r="N100" s="4"/>
      <c r="Q100" s="4"/>
    </row>
    <row r="101" spans="1:17" x14ac:dyDescent="0.35">
      <c r="A101" s="13" t="s">
        <v>32</v>
      </c>
      <c r="B101" s="12">
        <v>2023</v>
      </c>
      <c r="C101" s="10">
        <v>0.18026</v>
      </c>
      <c r="D101" s="10">
        <v>0</v>
      </c>
      <c r="E101" s="12" t="s">
        <v>6</v>
      </c>
      <c r="F101" s="10">
        <v>3.33</v>
      </c>
      <c r="G101" s="10">
        <v>0</v>
      </c>
      <c r="H101" s="10">
        <v>3.33</v>
      </c>
      <c r="I101" s="12" t="s">
        <v>26</v>
      </c>
      <c r="J101" s="13" t="s">
        <v>36</v>
      </c>
      <c r="K101" s="13" t="s">
        <v>30</v>
      </c>
      <c r="N101" s="4"/>
      <c r="Q101" s="4"/>
    </row>
    <row r="102" spans="1:17" x14ac:dyDescent="0.35">
      <c r="A102" s="13" t="s">
        <v>122</v>
      </c>
      <c r="B102" s="12">
        <v>2018</v>
      </c>
      <c r="C102" s="10">
        <v>1600</v>
      </c>
      <c r="D102" s="10">
        <v>0</v>
      </c>
      <c r="E102" s="12" t="s">
        <v>6</v>
      </c>
      <c r="F102" s="10">
        <v>1.05</v>
      </c>
      <c r="G102" s="10">
        <v>2.11</v>
      </c>
      <c r="H102" s="10">
        <v>3.16</v>
      </c>
      <c r="I102" s="12" t="s">
        <v>7</v>
      </c>
      <c r="J102" s="13" t="s">
        <v>17</v>
      </c>
      <c r="K102" s="13" t="s">
        <v>123</v>
      </c>
      <c r="N102" s="4"/>
      <c r="Q102" s="4"/>
    </row>
    <row r="103" spans="1:17" x14ac:dyDescent="0.35">
      <c r="A103" s="13" t="s">
        <v>4</v>
      </c>
      <c r="B103" s="12">
        <v>2015</v>
      </c>
      <c r="C103" s="40">
        <f t="shared" ref="C103:C134" si="4">D103/8.76</f>
        <v>384.70319634703196</v>
      </c>
      <c r="D103" s="10">
        <v>3370</v>
      </c>
      <c r="E103" s="12" t="s">
        <v>6</v>
      </c>
      <c r="F103" s="10">
        <v>0</v>
      </c>
      <c r="G103" s="10">
        <v>0</v>
      </c>
      <c r="H103" s="10">
        <v>2.11</v>
      </c>
      <c r="I103" s="12" t="s">
        <v>7</v>
      </c>
      <c r="J103" s="13" t="s">
        <v>18</v>
      </c>
      <c r="K103" s="13" t="s">
        <v>11</v>
      </c>
      <c r="N103" s="4"/>
      <c r="Q103" s="4"/>
    </row>
    <row r="104" spans="1:17" x14ac:dyDescent="0.35">
      <c r="A104" s="13" t="s">
        <v>4</v>
      </c>
      <c r="B104" s="12">
        <v>2014</v>
      </c>
      <c r="C104" s="40">
        <f t="shared" si="4"/>
        <v>379.38584474885846</v>
      </c>
      <c r="D104" s="10">
        <v>3323.42</v>
      </c>
      <c r="E104" s="12" t="s">
        <v>6</v>
      </c>
      <c r="F104" s="10">
        <v>0</v>
      </c>
      <c r="G104" s="10">
        <v>0</v>
      </c>
      <c r="H104" s="10">
        <v>2.2400000000000002</v>
      </c>
      <c r="I104" s="12" t="s">
        <v>7</v>
      </c>
      <c r="J104" s="13" t="s">
        <v>18</v>
      </c>
      <c r="K104" s="13" t="s">
        <v>11</v>
      </c>
      <c r="N104" s="4"/>
    </row>
    <row r="105" spans="1:17" x14ac:dyDescent="0.35">
      <c r="A105" s="13" t="s">
        <v>4</v>
      </c>
      <c r="B105" s="12">
        <v>2017</v>
      </c>
      <c r="C105" s="40">
        <f t="shared" si="4"/>
        <v>384.78652968036533</v>
      </c>
      <c r="D105" s="40">
        <v>3370.73</v>
      </c>
      <c r="E105" s="12" t="s">
        <v>6</v>
      </c>
      <c r="F105" s="10">
        <v>1.59</v>
      </c>
      <c r="G105" s="10">
        <f t="shared" ref="G105:G111" si="5">H105-F105</f>
        <v>0.72</v>
      </c>
      <c r="H105" s="40">
        <v>2.31</v>
      </c>
      <c r="I105" s="12" t="s">
        <v>7</v>
      </c>
      <c r="J105" s="13" t="s">
        <v>18</v>
      </c>
      <c r="K105" s="13" t="s">
        <v>11</v>
      </c>
      <c r="Q105" s="4"/>
    </row>
    <row r="106" spans="1:17" x14ac:dyDescent="0.35">
      <c r="A106" s="13" t="s">
        <v>4</v>
      </c>
      <c r="B106" s="12">
        <v>2018</v>
      </c>
      <c r="C106" s="40">
        <f t="shared" si="4"/>
        <v>365.19406392694066</v>
      </c>
      <c r="D106" s="40">
        <v>3199.1</v>
      </c>
      <c r="E106" s="12" t="s">
        <v>6</v>
      </c>
      <c r="F106" s="10">
        <v>1.73</v>
      </c>
      <c r="G106" s="10">
        <f t="shared" si="5"/>
        <v>0.77</v>
      </c>
      <c r="H106" s="40">
        <v>2.5</v>
      </c>
      <c r="I106" s="12" t="s">
        <v>7</v>
      </c>
      <c r="J106" s="13" t="s">
        <v>18</v>
      </c>
      <c r="K106" s="13" t="s">
        <v>11</v>
      </c>
      <c r="Q106" s="4"/>
    </row>
    <row r="107" spans="1:17" x14ac:dyDescent="0.35">
      <c r="A107" s="13" t="s">
        <v>4</v>
      </c>
      <c r="B107" s="12">
        <v>2016</v>
      </c>
      <c r="C107" s="40">
        <f t="shared" si="4"/>
        <v>383.2591324200913</v>
      </c>
      <c r="D107" s="40">
        <v>3357.35</v>
      </c>
      <c r="E107" s="12" t="s">
        <v>6</v>
      </c>
      <c r="F107" s="10">
        <v>1.66</v>
      </c>
      <c r="G107" s="10">
        <f t="shared" si="5"/>
        <v>0.84000000000000008</v>
      </c>
      <c r="H107" s="40">
        <v>2.5</v>
      </c>
      <c r="I107" s="12" t="s">
        <v>7</v>
      </c>
      <c r="J107" s="13" t="s">
        <v>18</v>
      </c>
      <c r="K107" s="13" t="s">
        <v>11</v>
      </c>
      <c r="N107" s="4"/>
      <c r="Q107" s="4"/>
    </row>
    <row r="108" spans="1:17" x14ac:dyDescent="0.35">
      <c r="A108" s="13" t="s">
        <v>4</v>
      </c>
      <c r="B108" s="12">
        <v>2017</v>
      </c>
      <c r="C108" s="40">
        <f t="shared" si="4"/>
        <v>42.335616438356169</v>
      </c>
      <c r="D108" s="40">
        <v>370.86</v>
      </c>
      <c r="E108" s="12" t="s">
        <v>6</v>
      </c>
      <c r="F108" s="10">
        <v>1.84</v>
      </c>
      <c r="G108" s="10">
        <f t="shared" si="5"/>
        <v>0.8899999999999999</v>
      </c>
      <c r="H108" s="40">
        <v>2.73</v>
      </c>
      <c r="I108" s="12" t="s">
        <v>7</v>
      </c>
      <c r="J108" s="13" t="s">
        <v>25</v>
      </c>
      <c r="K108" s="13" t="s">
        <v>11</v>
      </c>
      <c r="N108" s="4"/>
      <c r="Q108" s="4"/>
    </row>
    <row r="109" spans="1:17" x14ac:dyDescent="0.35">
      <c r="A109" s="13" t="s">
        <v>4</v>
      </c>
      <c r="B109" s="12">
        <v>2020</v>
      </c>
      <c r="C109" s="40">
        <f t="shared" si="4"/>
        <v>381.10730593607309</v>
      </c>
      <c r="D109" s="40">
        <v>3338.5</v>
      </c>
      <c r="E109" s="12" t="s">
        <v>6</v>
      </c>
      <c r="F109" s="10">
        <v>1.97</v>
      </c>
      <c r="G109" s="10">
        <f t="shared" si="5"/>
        <v>0.78</v>
      </c>
      <c r="H109" s="40">
        <v>2.75</v>
      </c>
      <c r="I109" s="12" t="s">
        <v>7</v>
      </c>
      <c r="J109" s="13" t="s">
        <v>18</v>
      </c>
      <c r="K109" s="13" t="s">
        <v>11</v>
      </c>
      <c r="N109" s="4"/>
    </row>
    <row r="110" spans="1:17" x14ac:dyDescent="0.35">
      <c r="A110" s="13" t="s">
        <v>4</v>
      </c>
      <c r="B110" s="12">
        <v>2019</v>
      </c>
      <c r="C110" s="40">
        <f t="shared" si="4"/>
        <v>347.69520547945206</v>
      </c>
      <c r="D110" s="40">
        <v>3045.81</v>
      </c>
      <c r="E110" s="12" t="s">
        <v>6</v>
      </c>
      <c r="F110" s="10">
        <v>2.02</v>
      </c>
      <c r="G110" s="10">
        <f t="shared" si="5"/>
        <v>0.7799999999999998</v>
      </c>
      <c r="H110" s="40">
        <v>2.8</v>
      </c>
      <c r="I110" s="12" t="s">
        <v>7</v>
      </c>
      <c r="J110" s="13" t="s">
        <v>18</v>
      </c>
      <c r="K110" s="13" t="s">
        <v>11</v>
      </c>
      <c r="Q110" s="4"/>
    </row>
    <row r="111" spans="1:17" x14ac:dyDescent="0.35">
      <c r="A111" s="13" t="s">
        <v>4</v>
      </c>
      <c r="B111" s="12">
        <v>2017</v>
      </c>
      <c r="C111" s="40">
        <f t="shared" si="4"/>
        <v>53.589041095890416</v>
      </c>
      <c r="D111" s="40">
        <v>469.44</v>
      </c>
      <c r="E111" s="12" t="s">
        <v>6</v>
      </c>
      <c r="F111" s="10">
        <v>1.84</v>
      </c>
      <c r="G111" s="10">
        <f t="shared" si="5"/>
        <v>0.97</v>
      </c>
      <c r="H111" s="40">
        <v>2.81</v>
      </c>
      <c r="I111" s="12" t="s">
        <v>7</v>
      </c>
      <c r="J111" s="13" t="s">
        <v>14</v>
      </c>
      <c r="K111" s="13" t="s">
        <v>11</v>
      </c>
      <c r="Q111" s="4"/>
    </row>
    <row r="112" spans="1:17" x14ac:dyDescent="0.35">
      <c r="A112" s="13" t="s">
        <v>4</v>
      </c>
      <c r="B112" s="12">
        <v>2014</v>
      </c>
      <c r="C112" s="40">
        <f t="shared" si="4"/>
        <v>369.26484018264841</v>
      </c>
      <c r="D112" s="40">
        <v>3234.76</v>
      </c>
      <c r="E112" s="12" t="s">
        <v>6</v>
      </c>
      <c r="F112" s="10">
        <v>0</v>
      </c>
      <c r="G112" s="10">
        <v>0</v>
      </c>
      <c r="H112" s="10">
        <v>2.84</v>
      </c>
      <c r="I112" s="12" t="s">
        <v>7</v>
      </c>
      <c r="J112" s="13" t="s">
        <v>28</v>
      </c>
      <c r="K112" s="13" t="s">
        <v>11</v>
      </c>
      <c r="Q112" s="4"/>
    </row>
    <row r="113" spans="1:17" x14ac:dyDescent="0.35">
      <c r="A113" s="13" t="s">
        <v>4</v>
      </c>
      <c r="B113" s="12">
        <v>2016</v>
      </c>
      <c r="C113" s="40">
        <f t="shared" si="4"/>
        <v>54.905251141552519</v>
      </c>
      <c r="D113" s="40">
        <v>480.97</v>
      </c>
      <c r="E113" s="12" t="s">
        <v>6</v>
      </c>
      <c r="F113" s="10">
        <v>1.94</v>
      </c>
      <c r="G113" s="10">
        <f>H113-F113</f>
        <v>0.95000000000000018</v>
      </c>
      <c r="H113" s="40">
        <v>2.89</v>
      </c>
      <c r="I113" s="12" t="s">
        <v>7</v>
      </c>
      <c r="J113" s="13" t="s">
        <v>14</v>
      </c>
      <c r="K113" s="13" t="s">
        <v>11</v>
      </c>
      <c r="N113" s="4"/>
      <c r="Q113" s="4"/>
    </row>
    <row r="114" spans="1:17" x14ac:dyDescent="0.35">
      <c r="A114" s="13" t="s">
        <v>4</v>
      </c>
      <c r="B114" s="12">
        <v>2016</v>
      </c>
      <c r="C114" s="40">
        <f t="shared" si="4"/>
        <v>42.670091324200918</v>
      </c>
      <c r="D114" s="40">
        <v>373.79</v>
      </c>
      <c r="E114" s="12" t="s">
        <v>6</v>
      </c>
      <c r="F114" s="10">
        <v>1.97</v>
      </c>
      <c r="G114" s="10">
        <f>H114-F114</f>
        <v>0.95</v>
      </c>
      <c r="H114" s="40">
        <v>2.92</v>
      </c>
      <c r="I114" s="12" t="s">
        <v>7</v>
      </c>
      <c r="J114" s="13" t="s">
        <v>25</v>
      </c>
      <c r="K114" s="13" t="s">
        <v>11</v>
      </c>
      <c r="N114" s="4"/>
    </row>
    <row r="115" spans="1:17" x14ac:dyDescent="0.35">
      <c r="A115" s="13" t="s">
        <v>4</v>
      </c>
      <c r="B115" s="12">
        <v>2015</v>
      </c>
      <c r="C115" s="40">
        <f t="shared" si="4"/>
        <v>364.84018264840182</v>
      </c>
      <c r="D115" s="40">
        <v>3196</v>
      </c>
      <c r="E115" s="12" t="s">
        <v>6</v>
      </c>
      <c r="F115" s="10">
        <v>0</v>
      </c>
      <c r="G115" s="10">
        <v>0</v>
      </c>
      <c r="H115" s="10">
        <v>3.01</v>
      </c>
      <c r="I115" s="12" t="s">
        <v>7</v>
      </c>
      <c r="J115" s="13" t="s">
        <v>28</v>
      </c>
      <c r="K115" s="13" t="s">
        <v>11</v>
      </c>
      <c r="N115" s="4"/>
    </row>
    <row r="116" spans="1:17" x14ac:dyDescent="0.35">
      <c r="A116" s="13" t="s">
        <v>4</v>
      </c>
      <c r="B116" s="12">
        <v>2018</v>
      </c>
      <c r="C116" s="40">
        <f t="shared" si="4"/>
        <v>40.105022831050228</v>
      </c>
      <c r="D116" s="40">
        <v>351.32</v>
      </c>
      <c r="E116" s="12" t="s">
        <v>6</v>
      </c>
      <c r="F116" s="10">
        <v>2.25</v>
      </c>
      <c r="G116" s="10">
        <f>H116-F116</f>
        <v>0.87999999999999989</v>
      </c>
      <c r="H116" s="40">
        <v>3.13</v>
      </c>
      <c r="I116" s="12" t="s">
        <v>7</v>
      </c>
      <c r="J116" s="13" t="s">
        <v>25</v>
      </c>
      <c r="K116" s="13" t="s">
        <v>11</v>
      </c>
      <c r="N116" s="4"/>
      <c r="Q116" s="4"/>
    </row>
    <row r="117" spans="1:17" x14ac:dyDescent="0.35">
      <c r="A117" s="13" t="s">
        <v>4</v>
      </c>
      <c r="B117" s="12">
        <v>2015</v>
      </c>
      <c r="C117" s="40">
        <f t="shared" si="4"/>
        <v>0</v>
      </c>
      <c r="D117" s="10">
        <v>0</v>
      </c>
      <c r="E117" s="12" t="s">
        <v>6</v>
      </c>
      <c r="F117" s="10">
        <v>0</v>
      </c>
      <c r="G117" s="10">
        <v>0</v>
      </c>
      <c r="H117" s="10">
        <v>3.13</v>
      </c>
      <c r="I117" s="12" t="s">
        <v>7</v>
      </c>
      <c r="J117" s="13" t="s">
        <v>17</v>
      </c>
      <c r="K117" s="13" t="s">
        <v>11</v>
      </c>
      <c r="N117" s="4"/>
      <c r="Q117" s="4"/>
    </row>
    <row r="118" spans="1:17" x14ac:dyDescent="0.35">
      <c r="A118" s="13" t="s">
        <v>4</v>
      </c>
      <c r="B118" s="12">
        <v>2018</v>
      </c>
      <c r="C118" s="40">
        <f t="shared" si="4"/>
        <v>73.916666666666671</v>
      </c>
      <c r="D118" s="40">
        <v>647.51</v>
      </c>
      <c r="E118" s="12" t="s">
        <v>6</v>
      </c>
      <c r="F118" s="10">
        <v>2.2400000000000002</v>
      </c>
      <c r="G118" s="10">
        <f>H118-F118</f>
        <v>0.92999999999999972</v>
      </c>
      <c r="H118" s="40">
        <v>3.17</v>
      </c>
      <c r="I118" s="12" t="s">
        <v>7</v>
      </c>
      <c r="J118" s="13" t="s">
        <v>14</v>
      </c>
      <c r="K118" s="13" t="s">
        <v>11</v>
      </c>
      <c r="Q118" s="4"/>
    </row>
    <row r="119" spans="1:17" x14ac:dyDescent="0.35">
      <c r="A119" s="13" t="s">
        <v>4</v>
      </c>
      <c r="B119" s="12">
        <v>2018</v>
      </c>
      <c r="C119" s="40">
        <f t="shared" si="4"/>
        <v>28.469178082191782</v>
      </c>
      <c r="D119" s="40">
        <v>249.39</v>
      </c>
      <c r="E119" s="12" t="s">
        <v>6</v>
      </c>
      <c r="F119" s="10">
        <v>2.23</v>
      </c>
      <c r="G119" s="10">
        <f>H119-F119</f>
        <v>1.0499999999999998</v>
      </c>
      <c r="H119" s="40">
        <v>3.28</v>
      </c>
      <c r="I119" s="12" t="s">
        <v>7</v>
      </c>
      <c r="J119" s="13" t="s">
        <v>17</v>
      </c>
      <c r="K119" s="13" t="s">
        <v>11</v>
      </c>
      <c r="Q119" s="4"/>
    </row>
    <row r="120" spans="1:17" x14ac:dyDescent="0.35">
      <c r="A120" s="13" t="s">
        <v>4</v>
      </c>
      <c r="B120" s="12">
        <v>2016</v>
      </c>
      <c r="C120" s="40">
        <f t="shared" si="4"/>
        <v>42.899543378995439</v>
      </c>
      <c r="D120" s="40">
        <v>375.8</v>
      </c>
      <c r="E120" s="12" t="s">
        <v>6</v>
      </c>
      <c r="F120" s="10">
        <v>2.34</v>
      </c>
      <c r="G120" s="10">
        <f>H120-F120</f>
        <v>0.95000000000000018</v>
      </c>
      <c r="H120" s="40">
        <v>3.29</v>
      </c>
      <c r="I120" s="12" t="s">
        <v>7</v>
      </c>
      <c r="J120" s="13" t="s">
        <v>17</v>
      </c>
      <c r="K120" s="13" t="s">
        <v>11</v>
      </c>
    </row>
    <row r="121" spans="1:17" x14ac:dyDescent="0.35">
      <c r="A121" s="13" t="s">
        <v>4</v>
      </c>
      <c r="B121" s="12">
        <v>2014</v>
      </c>
      <c r="C121" s="40">
        <f t="shared" si="4"/>
        <v>41.478310502283108</v>
      </c>
      <c r="D121" s="40">
        <v>363.35</v>
      </c>
      <c r="E121" s="12" t="s">
        <v>6</v>
      </c>
      <c r="F121" s="10">
        <v>0</v>
      </c>
      <c r="G121" s="10">
        <v>0</v>
      </c>
      <c r="H121" s="10">
        <v>3.31</v>
      </c>
      <c r="I121" s="12" t="s">
        <v>7</v>
      </c>
      <c r="J121" s="13" t="s">
        <v>17</v>
      </c>
      <c r="K121" s="13" t="s">
        <v>11</v>
      </c>
      <c r="Q121" s="4"/>
    </row>
    <row r="122" spans="1:17" x14ac:dyDescent="0.35">
      <c r="A122" s="13" t="s">
        <v>4</v>
      </c>
      <c r="B122" s="12">
        <v>2017</v>
      </c>
      <c r="C122" s="40">
        <f t="shared" si="4"/>
        <v>35.487442922374427</v>
      </c>
      <c r="D122" s="40">
        <v>310.87</v>
      </c>
      <c r="E122" s="12" t="s">
        <v>6</v>
      </c>
      <c r="F122" s="10">
        <v>2.34</v>
      </c>
      <c r="G122" s="10">
        <f t="shared" ref="G122:G130" si="6">H122-F122</f>
        <v>0.99000000000000021</v>
      </c>
      <c r="H122" s="40">
        <v>3.33</v>
      </c>
      <c r="I122" s="12" t="s">
        <v>7</v>
      </c>
      <c r="J122" s="13" t="s">
        <v>17</v>
      </c>
      <c r="K122" s="13" t="s">
        <v>11</v>
      </c>
      <c r="Q122" s="4"/>
    </row>
    <row r="123" spans="1:17" x14ac:dyDescent="0.35">
      <c r="A123" s="13" t="s">
        <v>4</v>
      </c>
      <c r="B123" s="12">
        <v>2020</v>
      </c>
      <c r="C123" s="40">
        <f t="shared" si="4"/>
        <v>36.503424657534246</v>
      </c>
      <c r="D123" s="40">
        <v>319.77</v>
      </c>
      <c r="E123" s="12" t="s">
        <v>6</v>
      </c>
      <c r="F123" s="10">
        <v>2.48</v>
      </c>
      <c r="G123" s="10">
        <f t="shared" si="6"/>
        <v>0.89000000000000012</v>
      </c>
      <c r="H123" s="40">
        <v>3.37</v>
      </c>
      <c r="I123" s="12" t="s">
        <v>7</v>
      </c>
      <c r="J123" s="13" t="s">
        <v>17</v>
      </c>
      <c r="K123" s="13" t="s">
        <v>11</v>
      </c>
      <c r="Q123" s="4"/>
    </row>
    <row r="124" spans="1:17" x14ac:dyDescent="0.35">
      <c r="A124" s="13" t="s">
        <v>4</v>
      </c>
      <c r="B124" s="12">
        <v>2020</v>
      </c>
      <c r="C124" s="40">
        <f t="shared" si="4"/>
        <v>19.425799086757991</v>
      </c>
      <c r="D124" s="40">
        <v>170.17</v>
      </c>
      <c r="E124" s="12" t="s">
        <v>6</v>
      </c>
      <c r="F124" s="10">
        <v>1.3</v>
      </c>
      <c r="G124" s="10">
        <f t="shared" si="6"/>
        <v>2.0700000000000003</v>
      </c>
      <c r="H124" s="40">
        <v>3.37</v>
      </c>
      <c r="I124" s="12" t="s">
        <v>7</v>
      </c>
      <c r="J124" s="13" t="s">
        <v>14</v>
      </c>
      <c r="K124" s="13" t="s">
        <v>11</v>
      </c>
      <c r="N124" s="4"/>
      <c r="Q124" s="4"/>
    </row>
    <row r="125" spans="1:17" x14ac:dyDescent="0.35">
      <c r="A125" s="13" t="s">
        <v>4</v>
      </c>
      <c r="B125" s="12">
        <v>2019</v>
      </c>
      <c r="C125" s="40">
        <f t="shared" si="4"/>
        <v>86.651826484018272</v>
      </c>
      <c r="D125" s="40">
        <v>759.07</v>
      </c>
      <c r="E125" s="12" t="s">
        <v>6</v>
      </c>
      <c r="F125" s="10">
        <v>2.42</v>
      </c>
      <c r="G125" s="10">
        <f t="shared" si="6"/>
        <v>0.95000000000000018</v>
      </c>
      <c r="H125" s="40">
        <v>3.37</v>
      </c>
      <c r="I125" s="12" t="s">
        <v>7</v>
      </c>
      <c r="J125" s="13" t="s">
        <v>14</v>
      </c>
      <c r="K125" s="13" t="s">
        <v>11</v>
      </c>
      <c r="N125" s="4"/>
    </row>
    <row r="126" spans="1:17" x14ac:dyDescent="0.35">
      <c r="A126" s="13" t="s">
        <v>4</v>
      </c>
      <c r="B126" s="12">
        <v>2018</v>
      </c>
      <c r="C126" s="40">
        <f t="shared" si="4"/>
        <v>146.7785388127854</v>
      </c>
      <c r="D126" s="40">
        <v>1285.78</v>
      </c>
      <c r="E126" s="12" t="s">
        <v>6</v>
      </c>
      <c r="F126" s="10">
        <v>2.4</v>
      </c>
      <c r="G126" s="10">
        <f t="shared" si="6"/>
        <v>0.9700000000000002</v>
      </c>
      <c r="H126" s="40">
        <v>3.37</v>
      </c>
      <c r="I126" s="12" t="s">
        <v>7</v>
      </c>
      <c r="J126" s="13" t="s">
        <v>15</v>
      </c>
      <c r="K126" s="13" t="s">
        <v>11</v>
      </c>
      <c r="N126" s="4"/>
      <c r="Q126" s="4"/>
    </row>
    <row r="127" spans="1:17" x14ac:dyDescent="0.35">
      <c r="A127" s="13" t="s">
        <v>4</v>
      </c>
      <c r="B127" s="12">
        <v>2020</v>
      </c>
      <c r="C127" s="40">
        <f t="shared" si="4"/>
        <v>23.807077625570777</v>
      </c>
      <c r="D127" s="40">
        <v>208.55</v>
      </c>
      <c r="E127" s="12" t="s">
        <v>6</v>
      </c>
      <c r="F127" s="10">
        <v>1.63</v>
      </c>
      <c r="G127" s="10">
        <f t="shared" si="6"/>
        <v>1.77</v>
      </c>
      <c r="H127" s="40">
        <v>3.4</v>
      </c>
      <c r="I127" s="12" t="s">
        <v>7</v>
      </c>
      <c r="J127" s="13" t="s">
        <v>25</v>
      </c>
      <c r="K127" s="13" t="s">
        <v>11</v>
      </c>
      <c r="N127" s="4"/>
      <c r="Q127" s="4"/>
    </row>
    <row r="128" spans="1:17" x14ac:dyDescent="0.35">
      <c r="A128" s="13" t="s">
        <v>4</v>
      </c>
      <c r="B128" s="12">
        <v>2019</v>
      </c>
      <c r="C128" s="40">
        <f t="shared" si="4"/>
        <v>33.200913242009129</v>
      </c>
      <c r="D128" s="40">
        <v>290.83999999999997</v>
      </c>
      <c r="E128" s="12" t="s">
        <v>6</v>
      </c>
      <c r="F128" s="10">
        <v>2.4900000000000002</v>
      </c>
      <c r="G128" s="10">
        <f t="shared" si="6"/>
        <v>0.9099999999999997</v>
      </c>
      <c r="H128" s="40">
        <v>3.4</v>
      </c>
      <c r="I128" s="12" t="s">
        <v>7</v>
      </c>
      <c r="J128" s="13" t="s">
        <v>25</v>
      </c>
      <c r="K128" s="13" t="s">
        <v>11</v>
      </c>
      <c r="N128" s="4"/>
      <c r="Q128" s="4"/>
    </row>
    <row r="129" spans="1:17" x14ac:dyDescent="0.35">
      <c r="A129" s="13" t="s">
        <v>4</v>
      </c>
      <c r="B129" s="12">
        <v>2018</v>
      </c>
      <c r="C129" s="40">
        <f t="shared" si="4"/>
        <v>308.76712328767127</v>
      </c>
      <c r="D129" s="40">
        <v>2704.8</v>
      </c>
      <c r="E129" s="12" t="s">
        <v>6</v>
      </c>
      <c r="F129" s="10">
        <v>2.59</v>
      </c>
      <c r="G129" s="10">
        <f t="shared" si="6"/>
        <v>0.81</v>
      </c>
      <c r="H129" s="40">
        <v>3.4</v>
      </c>
      <c r="I129" s="12" t="s">
        <v>7</v>
      </c>
      <c r="J129" s="13" t="s">
        <v>15</v>
      </c>
      <c r="K129" s="13" t="s">
        <v>11</v>
      </c>
      <c r="Q129" s="4"/>
    </row>
    <row r="130" spans="1:17" x14ac:dyDescent="0.35">
      <c r="A130" s="13" t="s">
        <v>4</v>
      </c>
      <c r="B130" s="12">
        <v>2016</v>
      </c>
      <c r="C130" s="40">
        <f t="shared" si="4"/>
        <v>303.17431506849312</v>
      </c>
      <c r="D130" s="40">
        <v>2655.8069999999998</v>
      </c>
      <c r="E130" s="12" t="s">
        <v>6</v>
      </c>
      <c r="F130" s="10">
        <v>2.67</v>
      </c>
      <c r="G130" s="10">
        <f t="shared" si="6"/>
        <v>0.74000000000000021</v>
      </c>
      <c r="H130" s="40">
        <v>3.41</v>
      </c>
      <c r="I130" s="12" t="s">
        <v>7</v>
      </c>
      <c r="J130" s="13" t="s">
        <v>15</v>
      </c>
      <c r="K130" s="13" t="s">
        <v>11</v>
      </c>
    </row>
    <row r="131" spans="1:17" x14ac:dyDescent="0.35">
      <c r="A131" s="13" t="s">
        <v>4</v>
      </c>
      <c r="B131" s="12">
        <v>2014</v>
      </c>
      <c r="C131" s="40">
        <f t="shared" si="4"/>
        <v>167.74771689497717</v>
      </c>
      <c r="D131" s="10">
        <v>1469.47</v>
      </c>
      <c r="E131" s="12" t="s">
        <v>6</v>
      </c>
      <c r="F131" s="10">
        <v>0</v>
      </c>
      <c r="G131" s="10">
        <v>0</v>
      </c>
      <c r="H131" s="10">
        <v>3.43</v>
      </c>
      <c r="I131" s="12" t="s">
        <v>7</v>
      </c>
      <c r="J131" s="13" t="s">
        <v>28</v>
      </c>
      <c r="K131" s="13" t="s">
        <v>11</v>
      </c>
      <c r="N131" s="4"/>
    </row>
    <row r="132" spans="1:17" x14ac:dyDescent="0.35">
      <c r="A132" s="13" t="s">
        <v>4</v>
      </c>
      <c r="B132" s="12">
        <v>2019</v>
      </c>
      <c r="C132" s="40">
        <f t="shared" si="4"/>
        <v>27.404109589041095</v>
      </c>
      <c r="D132" s="40">
        <v>240.06</v>
      </c>
      <c r="E132" s="12" t="s">
        <v>6</v>
      </c>
      <c r="F132" s="10">
        <v>2.37</v>
      </c>
      <c r="G132" s="10">
        <f>H132-F132</f>
        <v>1.1599999999999997</v>
      </c>
      <c r="H132" s="40">
        <v>3.53</v>
      </c>
      <c r="I132" s="12" t="s">
        <v>7</v>
      </c>
      <c r="J132" s="13" t="s">
        <v>17</v>
      </c>
      <c r="K132" s="13" t="s">
        <v>11</v>
      </c>
      <c r="N132" s="4"/>
      <c r="Q132" s="4"/>
    </row>
    <row r="133" spans="1:17" x14ac:dyDescent="0.35">
      <c r="A133" s="13" t="s">
        <v>4</v>
      </c>
      <c r="B133" s="12">
        <v>2014</v>
      </c>
      <c r="C133" s="40">
        <f t="shared" si="4"/>
        <v>396</v>
      </c>
      <c r="D133" s="10">
        <v>3468.96</v>
      </c>
      <c r="E133" s="12" t="s">
        <v>6</v>
      </c>
      <c r="F133" s="10">
        <v>0</v>
      </c>
      <c r="G133" s="10">
        <v>0</v>
      </c>
      <c r="H133" s="10">
        <v>3.53</v>
      </c>
      <c r="I133" s="12" t="s">
        <v>7</v>
      </c>
      <c r="J133" s="13" t="s">
        <v>28</v>
      </c>
      <c r="K133" s="13" t="s">
        <v>11</v>
      </c>
      <c r="N133" s="4"/>
      <c r="Q133" s="4"/>
    </row>
    <row r="134" spans="1:17" x14ac:dyDescent="0.35">
      <c r="A134" s="13" t="s">
        <v>4</v>
      </c>
      <c r="B134" s="12">
        <v>2015</v>
      </c>
      <c r="C134" s="40">
        <f t="shared" si="4"/>
        <v>40.296803652968038</v>
      </c>
      <c r="D134" s="10">
        <v>353</v>
      </c>
      <c r="E134" s="12" t="s">
        <v>6</v>
      </c>
      <c r="F134" s="10">
        <v>0</v>
      </c>
      <c r="G134" s="10">
        <v>0</v>
      </c>
      <c r="H134" s="10">
        <v>3.56</v>
      </c>
      <c r="I134" s="12" t="s">
        <v>7</v>
      </c>
      <c r="J134" s="13" t="s">
        <v>29</v>
      </c>
      <c r="K134" s="13" t="s">
        <v>11</v>
      </c>
      <c r="Q134" s="4"/>
    </row>
    <row r="135" spans="1:17" x14ac:dyDescent="0.35">
      <c r="A135" s="13" t="s">
        <v>4</v>
      </c>
      <c r="B135" s="12">
        <v>2015</v>
      </c>
      <c r="C135" s="40">
        <f t="shared" ref="C135:C166" si="7">D135/8.76</f>
        <v>168.26484018264841</v>
      </c>
      <c r="D135" s="10">
        <v>1474</v>
      </c>
      <c r="E135" s="12" t="s">
        <v>6</v>
      </c>
      <c r="F135" s="10">
        <v>0</v>
      </c>
      <c r="G135" s="10">
        <v>0</v>
      </c>
      <c r="H135" s="10">
        <v>3.58</v>
      </c>
      <c r="I135" s="12" t="s">
        <v>7</v>
      </c>
      <c r="J135" s="13" t="s">
        <v>28</v>
      </c>
      <c r="K135" s="13" t="s">
        <v>11</v>
      </c>
      <c r="Q135" s="4"/>
    </row>
    <row r="136" spans="1:17" x14ac:dyDescent="0.35">
      <c r="A136" s="13" t="s">
        <v>4</v>
      </c>
      <c r="B136" s="12">
        <v>2020</v>
      </c>
      <c r="C136" s="40">
        <f t="shared" si="7"/>
        <v>207.53196347031965</v>
      </c>
      <c r="D136" s="40">
        <v>1817.98</v>
      </c>
      <c r="E136" s="12" t="s">
        <v>6</v>
      </c>
      <c r="F136" s="10">
        <v>2.74</v>
      </c>
      <c r="G136" s="10">
        <f>H136-F136</f>
        <v>0.84999999999999964</v>
      </c>
      <c r="H136" s="40">
        <v>3.59</v>
      </c>
      <c r="I136" s="12" t="s">
        <v>7</v>
      </c>
      <c r="J136" s="13" t="s">
        <v>15</v>
      </c>
      <c r="K136" s="13" t="s">
        <v>11</v>
      </c>
    </row>
    <row r="137" spans="1:17" x14ac:dyDescent="0.35">
      <c r="A137" s="13" t="s">
        <v>4</v>
      </c>
      <c r="B137" s="12">
        <v>2019</v>
      </c>
      <c r="C137" s="40">
        <f t="shared" si="7"/>
        <v>159.15182648401827</v>
      </c>
      <c r="D137" s="40">
        <v>1394.17</v>
      </c>
      <c r="E137" s="12" t="s">
        <v>6</v>
      </c>
      <c r="F137" s="10">
        <v>2.4900000000000002</v>
      </c>
      <c r="G137" s="10">
        <f>H137-F137</f>
        <v>1.0999999999999996</v>
      </c>
      <c r="H137" s="40">
        <v>3.59</v>
      </c>
      <c r="I137" s="12" t="s">
        <v>7</v>
      </c>
      <c r="J137" s="13" t="s">
        <v>15</v>
      </c>
      <c r="K137" s="13" t="s">
        <v>11</v>
      </c>
      <c r="N137" s="4"/>
      <c r="Q137" s="4"/>
    </row>
    <row r="138" spans="1:17" x14ac:dyDescent="0.35">
      <c r="A138" s="13" t="s">
        <v>4</v>
      </c>
      <c r="B138" s="12">
        <v>2019</v>
      </c>
      <c r="C138" s="40">
        <f t="shared" si="7"/>
        <v>288.84474885844753</v>
      </c>
      <c r="D138" s="40">
        <v>2530.2800000000002</v>
      </c>
      <c r="E138" s="12" t="s">
        <v>6</v>
      </c>
      <c r="F138" s="10">
        <v>2.71</v>
      </c>
      <c r="G138" s="10">
        <f>H138-F138</f>
        <v>0.89999999999999991</v>
      </c>
      <c r="H138" s="40">
        <v>3.61</v>
      </c>
      <c r="I138" s="12" t="s">
        <v>7</v>
      </c>
      <c r="J138" s="13" t="s">
        <v>15</v>
      </c>
      <c r="K138" s="13" t="s">
        <v>11</v>
      </c>
      <c r="N138" s="4"/>
      <c r="Q138" s="4"/>
    </row>
    <row r="139" spans="1:17" x14ac:dyDescent="0.35">
      <c r="A139" s="13" t="s">
        <v>4</v>
      </c>
      <c r="B139" s="12">
        <v>2015</v>
      </c>
      <c r="C139" s="40">
        <f t="shared" si="7"/>
        <v>89.38356164383562</v>
      </c>
      <c r="D139" s="40">
        <v>783</v>
      </c>
      <c r="E139" s="12" t="s">
        <v>6</v>
      </c>
      <c r="F139" s="10">
        <v>0</v>
      </c>
      <c r="G139" s="10">
        <v>0</v>
      </c>
      <c r="H139" s="10">
        <v>3.62</v>
      </c>
      <c r="I139" s="12" t="s">
        <v>7</v>
      </c>
      <c r="J139" s="13" t="s">
        <v>14</v>
      </c>
      <c r="K139" s="13" t="s">
        <v>11</v>
      </c>
      <c r="N139" s="4"/>
      <c r="Q139" s="4"/>
    </row>
    <row r="140" spans="1:17" x14ac:dyDescent="0.35">
      <c r="A140" s="13" t="s">
        <v>4</v>
      </c>
      <c r="B140" s="12">
        <v>2014</v>
      </c>
      <c r="C140" s="40">
        <f t="shared" si="7"/>
        <v>40.675799086757991</v>
      </c>
      <c r="D140" s="10">
        <v>356.32</v>
      </c>
      <c r="E140" s="12" t="s">
        <v>6</v>
      </c>
      <c r="F140" s="10">
        <v>0</v>
      </c>
      <c r="G140" s="10">
        <v>0</v>
      </c>
      <c r="H140" s="10">
        <v>3.64</v>
      </c>
      <c r="I140" s="12" t="s">
        <v>7</v>
      </c>
      <c r="J140" s="13" t="s">
        <v>29</v>
      </c>
      <c r="K140" s="13" t="s">
        <v>11</v>
      </c>
      <c r="N140" s="4"/>
      <c r="Q140" s="4"/>
    </row>
    <row r="141" spans="1:17" x14ac:dyDescent="0.35">
      <c r="A141" s="13" t="s">
        <v>4</v>
      </c>
      <c r="B141" s="12">
        <v>2020</v>
      </c>
      <c r="C141" s="40">
        <f t="shared" si="7"/>
        <v>139.51826484018267</v>
      </c>
      <c r="D141" s="40">
        <v>1222.18</v>
      </c>
      <c r="E141" s="12" t="s">
        <v>6</v>
      </c>
      <c r="F141" s="10">
        <v>2.52</v>
      </c>
      <c r="G141" s="10">
        <f>H141-F141</f>
        <v>1.17</v>
      </c>
      <c r="H141" s="40">
        <v>3.69</v>
      </c>
      <c r="I141" s="12" t="s">
        <v>7</v>
      </c>
      <c r="J141" s="13" t="s">
        <v>15</v>
      </c>
      <c r="K141" s="13" t="s">
        <v>11</v>
      </c>
      <c r="N141" s="4"/>
    </row>
    <row r="142" spans="1:17" x14ac:dyDescent="0.35">
      <c r="A142" s="13" t="s">
        <v>4</v>
      </c>
      <c r="B142" s="12">
        <v>2014</v>
      </c>
      <c r="C142" s="40">
        <f t="shared" si="7"/>
        <v>89.336757990867582</v>
      </c>
      <c r="D142" s="10">
        <v>782.59</v>
      </c>
      <c r="E142" s="12" t="s">
        <v>6</v>
      </c>
      <c r="F142" s="10">
        <v>0</v>
      </c>
      <c r="G142" s="10">
        <v>0</v>
      </c>
      <c r="H142" s="10">
        <v>3.69</v>
      </c>
      <c r="I142" s="12" t="s">
        <v>7</v>
      </c>
      <c r="J142" s="13" t="s">
        <v>14</v>
      </c>
      <c r="K142" s="13" t="s">
        <v>11</v>
      </c>
      <c r="Q142" s="4"/>
    </row>
    <row r="143" spans="1:17" x14ac:dyDescent="0.35">
      <c r="A143" s="13" t="s">
        <v>4</v>
      </c>
      <c r="B143" s="12">
        <v>2015</v>
      </c>
      <c r="C143" s="40">
        <f t="shared" si="7"/>
        <v>811.8721461187215</v>
      </c>
      <c r="D143" s="40">
        <v>7112</v>
      </c>
      <c r="E143" s="12" t="s">
        <v>6</v>
      </c>
      <c r="F143" s="10">
        <v>0</v>
      </c>
      <c r="G143" s="10">
        <v>0</v>
      </c>
      <c r="H143" s="10">
        <v>3.7</v>
      </c>
      <c r="I143" s="12" t="s">
        <v>7</v>
      </c>
      <c r="J143" s="13" t="s">
        <v>17</v>
      </c>
      <c r="K143" s="13" t="s">
        <v>11</v>
      </c>
      <c r="Q143" s="4"/>
    </row>
    <row r="144" spans="1:17" x14ac:dyDescent="0.35">
      <c r="A144" s="13" t="s">
        <v>4</v>
      </c>
      <c r="B144" s="12">
        <v>2014</v>
      </c>
      <c r="C144" s="40">
        <f t="shared" si="7"/>
        <v>557.34817351598178</v>
      </c>
      <c r="D144" s="10">
        <v>4882.37</v>
      </c>
      <c r="E144" s="12" t="s">
        <v>6</v>
      </c>
      <c r="F144" s="10">
        <v>0</v>
      </c>
      <c r="G144" s="10">
        <v>0</v>
      </c>
      <c r="H144" s="10">
        <v>3.74</v>
      </c>
      <c r="I144" s="12" t="s">
        <v>7</v>
      </c>
      <c r="J144" s="13" t="s">
        <v>17</v>
      </c>
      <c r="K144" s="13" t="s">
        <v>11</v>
      </c>
      <c r="Q144" s="4"/>
    </row>
    <row r="145" spans="1:17" x14ac:dyDescent="0.35">
      <c r="A145" s="13" t="s">
        <v>4</v>
      </c>
      <c r="B145" s="12">
        <v>2015</v>
      </c>
      <c r="C145" s="40">
        <f t="shared" si="7"/>
        <v>397.03196347031962</v>
      </c>
      <c r="D145" s="10">
        <v>3478</v>
      </c>
      <c r="E145" s="12" t="s">
        <v>6</v>
      </c>
      <c r="F145" s="10">
        <v>0</v>
      </c>
      <c r="G145" s="10">
        <v>0</v>
      </c>
      <c r="H145" s="10">
        <v>3.75</v>
      </c>
      <c r="I145" s="12" t="s">
        <v>7</v>
      </c>
      <c r="J145" s="13" t="s">
        <v>28</v>
      </c>
      <c r="K145" s="13" t="s">
        <v>11</v>
      </c>
      <c r="Q145" s="4"/>
    </row>
    <row r="146" spans="1:17" x14ac:dyDescent="0.35">
      <c r="A146" s="13" t="s">
        <v>4</v>
      </c>
      <c r="B146" s="12">
        <v>2017</v>
      </c>
      <c r="C146" s="40">
        <f t="shared" si="7"/>
        <v>246.82990867579909</v>
      </c>
      <c r="D146" s="40">
        <v>2162.23</v>
      </c>
      <c r="E146" s="12" t="s">
        <v>6</v>
      </c>
      <c r="F146" s="10">
        <v>2.96</v>
      </c>
      <c r="G146" s="10">
        <f>H146-F146</f>
        <v>0.91000000000000014</v>
      </c>
      <c r="H146" s="40">
        <v>3.87</v>
      </c>
      <c r="I146" s="12" t="s">
        <v>7</v>
      </c>
      <c r="J146" s="13" t="s">
        <v>15</v>
      </c>
      <c r="K146" s="13" t="s">
        <v>11</v>
      </c>
    </row>
    <row r="147" spans="1:17" x14ac:dyDescent="0.35">
      <c r="A147" s="13" t="s">
        <v>4</v>
      </c>
      <c r="B147" s="12">
        <v>2016</v>
      </c>
      <c r="C147" s="40">
        <f t="shared" si="7"/>
        <v>149.63242009132421</v>
      </c>
      <c r="D147" s="40">
        <v>1310.78</v>
      </c>
      <c r="E147" s="12" t="s">
        <v>6</v>
      </c>
      <c r="F147" s="10">
        <v>2.54</v>
      </c>
      <c r="G147" s="10">
        <f>H147-F147</f>
        <v>1.3599999999999999</v>
      </c>
      <c r="H147" s="40">
        <v>3.9</v>
      </c>
      <c r="I147" s="12" t="s">
        <v>7</v>
      </c>
      <c r="J147" s="13" t="s">
        <v>15</v>
      </c>
      <c r="K147" s="13" t="s">
        <v>11</v>
      </c>
    </row>
    <row r="148" spans="1:17" x14ac:dyDescent="0.35">
      <c r="A148" s="13" t="s">
        <v>4</v>
      </c>
      <c r="B148" s="12">
        <v>2015</v>
      </c>
      <c r="C148" s="40">
        <f t="shared" si="7"/>
        <v>500.91324200913243</v>
      </c>
      <c r="D148" s="10">
        <v>4388</v>
      </c>
      <c r="E148" s="12" t="s">
        <v>6</v>
      </c>
      <c r="F148" s="10">
        <v>0</v>
      </c>
      <c r="G148" s="10">
        <v>0</v>
      </c>
      <c r="H148" s="10">
        <v>3.94</v>
      </c>
      <c r="I148" s="12" t="s">
        <v>7</v>
      </c>
      <c r="J148" s="13" t="s">
        <v>21</v>
      </c>
      <c r="K148" s="13" t="s">
        <v>11</v>
      </c>
      <c r="Q148" s="4"/>
    </row>
    <row r="149" spans="1:17" x14ac:dyDescent="0.35">
      <c r="A149" s="13" t="s">
        <v>4</v>
      </c>
      <c r="B149" s="12">
        <v>2015</v>
      </c>
      <c r="C149" s="40">
        <f t="shared" si="7"/>
        <v>0</v>
      </c>
      <c r="D149" s="40">
        <v>0</v>
      </c>
      <c r="E149" s="12" t="s">
        <v>6</v>
      </c>
      <c r="F149" s="10">
        <v>0</v>
      </c>
      <c r="G149" s="10">
        <v>0</v>
      </c>
      <c r="H149" s="10">
        <v>3.96</v>
      </c>
      <c r="I149" s="12" t="s">
        <v>7</v>
      </c>
      <c r="J149" s="13" t="s">
        <v>17</v>
      </c>
      <c r="K149" s="13" t="s">
        <v>11</v>
      </c>
      <c r="Q149" s="4"/>
    </row>
    <row r="150" spans="1:17" x14ac:dyDescent="0.35">
      <c r="A150" s="13" t="s">
        <v>4</v>
      </c>
      <c r="B150" s="12">
        <v>2015</v>
      </c>
      <c r="C150" s="40">
        <f t="shared" si="7"/>
        <v>178.08219178082192</v>
      </c>
      <c r="D150" s="10">
        <v>1560</v>
      </c>
      <c r="E150" s="12" t="s">
        <v>6</v>
      </c>
      <c r="F150" s="10">
        <v>0</v>
      </c>
      <c r="G150" s="10">
        <v>0</v>
      </c>
      <c r="H150" s="10">
        <v>4.03</v>
      </c>
      <c r="I150" s="12" t="s">
        <v>7</v>
      </c>
      <c r="J150" s="13" t="s">
        <v>16</v>
      </c>
      <c r="K150" s="13" t="s">
        <v>11</v>
      </c>
      <c r="Q150" s="4"/>
    </row>
    <row r="151" spans="1:17" x14ac:dyDescent="0.35">
      <c r="A151" s="13" t="s">
        <v>4</v>
      </c>
      <c r="B151" s="12">
        <v>2017</v>
      </c>
      <c r="C151" s="40">
        <f t="shared" si="7"/>
        <v>126.76598173515983</v>
      </c>
      <c r="D151" s="40">
        <v>1110.47</v>
      </c>
      <c r="E151" s="12" t="s">
        <v>6</v>
      </c>
      <c r="F151" s="10">
        <v>2.73</v>
      </c>
      <c r="G151" s="10">
        <f>H151-F151</f>
        <v>1.3400000000000003</v>
      </c>
      <c r="H151" s="40">
        <v>4.07</v>
      </c>
      <c r="I151" s="12" t="s">
        <v>7</v>
      </c>
      <c r="J151" s="13" t="s">
        <v>15</v>
      </c>
      <c r="K151" s="13" t="s">
        <v>11</v>
      </c>
      <c r="Q151" s="4"/>
    </row>
    <row r="152" spans="1:17" x14ac:dyDescent="0.35">
      <c r="A152" s="13" t="s">
        <v>4</v>
      </c>
      <c r="B152" s="12">
        <v>2020</v>
      </c>
      <c r="C152" s="40">
        <f t="shared" si="7"/>
        <v>225.2191780821918</v>
      </c>
      <c r="D152" s="40">
        <v>1972.92</v>
      </c>
      <c r="E152" s="12" t="s">
        <v>6</v>
      </c>
      <c r="F152" s="10">
        <v>2.33</v>
      </c>
      <c r="G152" s="10">
        <f>H152-F152</f>
        <v>1.88</v>
      </c>
      <c r="H152" s="40">
        <v>4.21</v>
      </c>
      <c r="I152" s="12" t="s">
        <v>7</v>
      </c>
      <c r="J152" s="13" t="s">
        <v>15</v>
      </c>
      <c r="K152" s="13" t="s">
        <v>11</v>
      </c>
    </row>
    <row r="153" spans="1:17" x14ac:dyDescent="0.35">
      <c r="A153" s="13" t="s">
        <v>4</v>
      </c>
      <c r="B153" s="12">
        <v>2014</v>
      </c>
      <c r="C153" s="40">
        <f t="shared" si="7"/>
        <v>174.837899543379</v>
      </c>
      <c r="D153" s="40">
        <v>1531.58</v>
      </c>
      <c r="E153" s="12" t="s">
        <v>6</v>
      </c>
      <c r="F153" s="10">
        <v>0</v>
      </c>
      <c r="G153" s="10">
        <v>0</v>
      </c>
      <c r="H153" s="10">
        <v>4.38</v>
      </c>
      <c r="I153" s="12" t="s">
        <v>7</v>
      </c>
      <c r="J153" s="13" t="s">
        <v>16</v>
      </c>
      <c r="K153" s="13" t="s">
        <v>11</v>
      </c>
      <c r="Q153" s="4"/>
    </row>
    <row r="154" spans="1:17" x14ac:dyDescent="0.35">
      <c r="A154" s="13" t="s">
        <v>4</v>
      </c>
      <c r="B154" s="12">
        <v>2016</v>
      </c>
      <c r="C154" s="40">
        <f t="shared" si="7"/>
        <v>258.54452054794518</v>
      </c>
      <c r="D154" s="40">
        <v>2264.85</v>
      </c>
      <c r="E154" s="12" t="s">
        <v>6</v>
      </c>
      <c r="F154" s="10">
        <v>2.59</v>
      </c>
      <c r="G154" s="10">
        <f>H154-F154</f>
        <v>1.8100000000000005</v>
      </c>
      <c r="H154" s="40">
        <v>4.4000000000000004</v>
      </c>
      <c r="I154" s="12" t="s">
        <v>7</v>
      </c>
      <c r="J154" s="13" t="s">
        <v>22</v>
      </c>
      <c r="K154" s="13" t="s">
        <v>11</v>
      </c>
      <c r="Q154" s="4"/>
    </row>
    <row r="155" spans="1:17" x14ac:dyDescent="0.35">
      <c r="A155" s="13" t="s">
        <v>4</v>
      </c>
      <c r="B155" s="12">
        <v>2016</v>
      </c>
      <c r="C155" s="40">
        <f t="shared" si="7"/>
        <v>688.45319634703208</v>
      </c>
      <c r="D155" s="40">
        <v>6030.85</v>
      </c>
      <c r="E155" s="12" t="s">
        <v>6</v>
      </c>
      <c r="F155" s="10">
        <v>2.4700000000000002</v>
      </c>
      <c r="G155" s="10">
        <f>H155-F155</f>
        <v>1.9499999999999997</v>
      </c>
      <c r="H155" s="40">
        <v>4.42</v>
      </c>
      <c r="I155" s="12" t="s">
        <v>7</v>
      </c>
      <c r="J155" s="13" t="s">
        <v>17</v>
      </c>
      <c r="K155" s="13" t="s">
        <v>11</v>
      </c>
      <c r="Q155" s="4"/>
    </row>
    <row r="156" spans="1:17" x14ac:dyDescent="0.35">
      <c r="A156" s="13" t="s">
        <v>4</v>
      </c>
      <c r="B156" s="12">
        <v>2016</v>
      </c>
      <c r="C156" s="40">
        <f t="shared" si="7"/>
        <v>342.99429223744295</v>
      </c>
      <c r="D156" s="40">
        <v>3004.63</v>
      </c>
      <c r="E156" s="12" t="s">
        <v>6</v>
      </c>
      <c r="F156" s="10">
        <v>3.5</v>
      </c>
      <c r="G156" s="10">
        <f>H156-F156</f>
        <v>0.96999999999999975</v>
      </c>
      <c r="H156" s="40">
        <v>4.47</v>
      </c>
      <c r="I156" s="12" t="s">
        <v>7</v>
      </c>
      <c r="J156" s="13" t="s">
        <v>15</v>
      </c>
      <c r="K156" s="13" t="s">
        <v>11</v>
      </c>
      <c r="Q156" s="4"/>
    </row>
    <row r="157" spans="1:17" x14ac:dyDescent="0.35">
      <c r="A157" s="13" t="s">
        <v>4</v>
      </c>
      <c r="B157" s="12">
        <v>2015</v>
      </c>
      <c r="C157" s="40">
        <f t="shared" si="7"/>
        <v>253.42465753424659</v>
      </c>
      <c r="D157" s="10">
        <v>2220</v>
      </c>
      <c r="E157" s="12" t="s">
        <v>6</v>
      </c>
      <c r="F157" s="10">
        <v>0</v>
      </c>
      <c r="G157" s="10">
        <v>0</v>
      </c>
      <c r="H157" s="10">
        <v>4.5199999999999996</v>
      </c>
      <c r="I157" s="12" t="s">
        <v>7</v>
      </c>
      <c r="J157" s="13" t="s">
        <v>28</v>
      </c>
      <c r="K157" s="13" t="s">
        <v>11</v>
      </c>
    </row>
    <row r="158" spans="1:17" x14ac:dyDescent="0.35">
      <c r="A158" s="13" t="s">
        <v>4</v>
      </c>
      <c r="B158" s="12">
        <v>2019</v>
      </c>
      <c r="C158" s="40">
        <f t="shared" si="7"/>
        <v>39.412100456621005</v>
      </c>
      <c r="D158" s="40">
        <v>345.25</v>
      </c>
      <c r="E158" s="12" t="s">
        <v>6</v>
      </c>
      <c r="F158" s="10">
        <v>2.2999999999999998</v>
      </c>
      <c r="G158" s="10">
        <f>H158-F158</f>
        <v>2.2300000000000004</v>
      </c>
      <c r="H158" s="40">
        <v>4.53</v>
      </c>
      <c r="I158" s="12" t="s">
        <v>7</v>
      </c>
      <c r="J158" s="13" t="s">
        <v>15</v>
      </c>
      <c r="K158" s="13" t="s">
        <v>11</v>
      </c>
      <c r="Q158" s="4"/>
    </row>
    <row r="159" spans="1:17" x14ac:dyDescent="0.35">
      <c r="A159" s="13" t="s">
        <v>4</v>
      </c>
      <c r="B159" s="12">
        <v>2016</v>
      </c>
      <c r="C159" s="40">
        <f t="shared" si="7"/>
        <v>138.33219178082192</v>
      </c>
      <c r="D159" s="40">
        <v>1211.79</v>
      </c>
      <c r="E159" s="12" t="s">
        <v>6</v>
      </c>
      <c r="F159" s="10">
        <v>2.73</v>
      </c>
      <c r="G159" s="10">
        <f>H159-F159</f>
        <v>1.8000000000000003</v>
      </c>
      <c r="H159" s="40">
        <v>4.53</v>
      </c>
      <c r="I159" s="12" t="s">
        <v>7</v>
      </c>
      <c r="J159" s="13" t="s">
        <v>16</v>
      </c>
      <c r="K159" s="13" t="s">
        <v>11</v>
      </c>
      <c r="Q159" s="4"/>
    </row>
    <row r="160" spans="1:17" x14ac:dyDescent="0.35">
      <c r="A160" s="13" t="s">
        <v>4</v>
      </c>
      <c r="B160" s="12">
        <v>2015</v>
      </c>
      <c r="C160" s="40">
        <f t="shared" si="7"/>
        <v>190.06849315068493</v>
      </c>
      <c r="D160" s="10">
        <v>1665</v>
      </c>
      <c r="E160" s="12" t="s">
        <v>6</v>
      </c>
      <c r="F160" s="10">
        <v>0</v>
      </c>
      <c r="G160" s="10">
        <v>0</v>
      </c>
      <c r="H160" s="10">
        <v>4.57</v>
      </c>
      <c r="I160" s="12" t="s">
        <v>7</v>
      </c>
      <c r="J160" s="13" t="s">
        <v>15</v>
      </c>
      <c r="K160" s="13" t="s">
        <v>11</v>
      </c>
      <c r="Q160" s="4"/>
    </row>
    <row r="161" spans="1:17" x14ac:dyDescent="0.35">
      <c r="A161" s="13" t="s">
        <v>4</v>
      </c>
      <c r="B161" s="12">
        <v>2014</v>
      </c>
      <c r="C161" s="40">
        <f t="shared" si="7"/>
        <v>189.48858447488587</v>
      </c>
      <c r="D161" s="40">
        <v>1659.92</v>
      </c>
      <c r="E161" s="12" t="s">
        <v>6</v>
      </c>
      <c r="F161" s="10">
        <v>0</v>
      </c>
      <c r="G161" s="10">
        <v>0</v>
      </c>
      <c r="H161" s="10">
        <v>4.6100000000000003</v>
      </c>
      <c r="I161" s="12" t="s">
        <v>7</v>
      </c>
      <c r="J161" s="13" t="s">
        <v>15</v>
      </c>
      <c r="K161" s="13" t="s">
        <v>11</v>
      </c>
      <c r="Q161" s="4"/>
    </row>
    <row r="162" spans="1:17" x14ac:dyDescent="0.35">
      <c r="A162" s="13" t="s">
        <v>4</v>
      </c>
      <c r="B162" s="12">
        <v>2016</v>
      </c>
      <c r="C162" s="40">
        <f t="shared" si="7"/>
        <v>69.409817351598178</v>
      </c>
      <c r="D162" s="40">
        <v>608.03</v>
      </c>
      <c r="E162" s="12" t="s">
        <v>6</v>
      </c>
      <c r="F162" s="10">
        <v>2.4500000000000002</v>
      </c>
      <c r="G162" s="10">
        <f t="shared" ref="G162:G190" si="8">H162-F162</f>
        <v>2.2400000000000002</v>
      </c>
      <c r="H162" s="40">
        <v>4.6900000000000004</v>
      </c>
      <c r="I162" s="12" t="s">
        <v>7</v>
      </c>
      <c r="J162" s="13" t="s">
        <v>15</v>
      </c>
      <c r="K162" s="13" t="s">
        <v>11</v>
      </c>
    </row>
    <row r="163" spans="1:17" x14ac:dyDescent="0.35">
      <c r="A163" s="13" t="s">
        <v>4</v>
      </c>
      <c r="B163" s="12">
        <v>2017</v>
      </c>
      <c r="C163" s="40">
        <f t="shared" si="7"/>
        <v>130.36643835616439</v>
      </c>
      <c r="D163" s="40">
        <v>1142.01</v>
      </c>
      <c r="E163" s="12" t="s">
        <v>6</v>
      </c>
      <c r="F163" s="10">
        <v>2.82</v>
      </c>
      <c r="G163" s="10">
        <f t="shared" si="8"/>
        <v>1.98</v>
      </c>
      <c r="H163" s="40">
        <v>4.8</v>
      </c>
      <c r="I163" s="12" t="s">
        <v>7</v>
      </c>
      <c r="J163" s="13" t="s">
        <v>16</v>
      </c>
      <c r="K163" s="13" t="s">
        <v>11</v>
      </c>
    </row>
    <row r="164" spans="1:17" x14ac:dyDescent="0.35">
      <c r="A164" s="13" t="s">
        <v>4</v>
      </c>
      <c r="B164" s="12">
        <v>2018</v>
      </c>
      <c r="C164" s="40">
        <f t="shared" si="7"/>
        <v>276.5559360730594</v>
      </c>
      <c r="D164" s="40">
        <v>2422.63</v>
      </c>
      <c r="E164" s="12" t="s">
        <v>6</v>
      </c>
      <c r="F164" s="10">
        <v>3.23</v>
      </c>
      <c r="G164" s="10">
        <f t="shared" si="8"/>
        <v>1.6</v>
      </c>
      <c r="H164" s="40">
        <v>4.83</v>
      </c>
      <c r="I164" s="12" t="s">
        <v>7</v>
      </c>
      <c r="J164" s="13" t="s">
        <v>15</v>
      </c>
      <c r="K164" s="13" t="s">
        <v>11</v>
      </c>
      <c r="Q164" s="4"/>
    </row>
    <row r="165" spans="1:17" x14ac:dyDescent="0.35">
      <c r="A165" s="13" t="s">
        <v>4</v>
      </c>
      <c r="B165" s="12">
        <v>2018</v>
      </c>
      <c r="C165" s="40">
        <f t="shared" si="7"/>
        <v>144.61187214611871</v>
      </c>
      <c r="D165" s="40">
        <v>1266.8</v>
      </c>
      <c r="E165" s="12" t="s">
        <v>6</v>
      </c>
      <c r="F165" s="10">
        <v>2.9</v>
      </c>
      <c r="G165" s="10">
        <f t="shared" si="8"/>
        <v>1.9499999999999997</v>
      </c>
      <c r="H165" s="40">
        <v>4.8499999999999996</v>
      </c>
      <c r="I165" s="12" t="s">
        <v>7</v>
      </c>
      <c r="J165" s="13" t="s">
        <v>16</v>
      </c>
      <c r="K165" s="13" t="s">
        <v>11</v>
      </c>
      <c r="Q165" s="4"/>
    </row>
    <row r="166" spans="1:17" x14ac:dyDescent="0.35">
      <c r="A166" s="13" t="s">
        <v>4</v>
      </c>
      <c r="B166" s="12">
        <v>2018</v>
      </c>
      <c r="C166" s="40">
        <f t="shared" si="7"/>
        <v>103.41780821917808</v>
      </c>
      <c r="D166" s="40">
        <v>905.94</v>
      </c>
      <c r="E166" s="12" t="s">
        <v>6</v>
      </c>
      <c r="F166" s="10">
        <v>2.38</v>
      </c>
      <c r="G166" s="10">
        <f t="shared" si="8"/>
        <v>2.54</v>
      </c>
      <c r="H166" s="40">
        <v>4.92</v>
      </c>
      <c r="I166" s="12" t="s">
        <v>7</v>
      </c>
      <c r="J166" s="13" t="s">
        <v>15</v>
      </c>
      <c r="K166" s="13" t="s">
        <v>11</v>
      </c>
      <c r="Q166" s="4"/>
    </row>
    <row r="167" spans="1:17" x14ac:dyDescent="0.35">
      <c r="A167" s="13" t="s">
        <v>4</v>
      </c>
      <c r="B167" s="12">
        <v>2020</v>
      </c>
      <c r="C167" s="40">
        <f t="shared" ref="C167:C190" si="9">D167/8.76</f>
        <v>240.68721461187215</v>
      </c>
      <c r="D167" s="40">
        <v>2108.42</v>
      </c>
      <c r="E167" s="12" t="s">
        <v>6</v>
      </c>
      <c r="F167" s="10">
        <v>2.87</v>
      </c>
      <c r="G167" s="10">
        <f t="shared" si="8"/>
        <v>2.2400000000000002</v>
      </c>
      <c r="H167" s="40">
        <v>5.1100000000000003</v>
      </c>
      <c r="I167" s="12" t="s">
        <v>7</v>
      </c>
      <c r="J167" s="13" t="s">
        <v>22</v>
      </c>
      <c r="K167" s="13" t="s">
        <v>11</v>
      </c>
      <c r="Q167" s="4"/>
    </row>
    <row r="168" spans="1:17" x14ac:dyDescent="0.35">
      <c r="A168" s="13" t="s">
        <v>4</v>
      </c>
      <c r="B168" s="12">
        <v>2019</v>
      </c>
      <c r="C168" s="40">
        <f t="shared" si="9"/>
        <v>82.480593607305934</v>
      </c>
      <c r="D168" s="40">
        <v>722.53</v>
      </c>
      <c r="E168" s="12" t="s">
        <v>6</v>
      </c>
      <c r="F168" s="10">
        <v>2.5299999999999998</v>
      </c>
      <c r="G168" s="10">
        <f t="shared" si="8"/>
        <v>2.6</v>
      </c>
      <c r="H168" s="40">
        <v>5.13</v>
      </c>
      <c r="I168" s="12" t="s">
        <v>7</v>
      </c>
      <c r="J168" s="13" t="s">
        <v>15</v>
      </c>
      <c r="K168" s="13" t="s">
        <v>11</v>
      </c>
    </row>
    <row r="169" spans="1:17" x14ac:dyDescent="0.35">
      <c r="A169" s="13" t="s">
        <v>4</v>
      </c>
      <c r="B169" s="12">
        <v>2018</v>
      </c>
      <c r="C169" s="40">
        <f t="shared" si="9"/>
        <v>140.6906392694064</v>
      </c>
      <c r="D169" s="40">
        <v>1232.45</v>
      </c>
      <c r="E169" s="12" t="s">
        <v>6</v>
      </c>
      <c r="F169" s="10">
        <v>3.28</v>
      </c>
      <c r="G169" s="10">
        <f t="shared" si="8"/>
        <v>1.8599999999999999</v>
      </c>
      <c r="H169" s="40">
        <v>5.14</v>
      </c>
      <c r="I169" s="12" t="s">
        <v>7</v>
      </c>
      <c r="J169" s="13" t="s">
        <v>13</v>
      </c>
      <c r="K169" s="13" t="s">
        <v>11</v>
      </c>
      <c r="Q169" s="4"/>
    </row>
    <row r="170" spans="1:17" x14ac:dyDescent="0.35">
      <c r="A170" s="13" t="s">
        <v>4</v>
      </c>
      <c r="B170" s="12">
        <v>2017</v>
      </c>
      <c r="C170" s="40">
        <f t="shared" si="9"/>
        <v>533.42351598173514</v>
      </c>
      <c r="D170" s="40">
        <v>4672.79</v>
      </c>
      <c r="E170" s="12" t="s">
        <v>6</v>
      </c>
      <c r="F170" s="10">
        <v>2.93</v>
      </c>
      <c r="G170" s="10">
        <f t="shared" si="8"/>
        <v>2.2099999999999995</v>
      </c>
      <c r="H170" s="40">
        <v>5.14</v>
      </c>
      <c r="I170" s="12" t="s">
        <v>7</v>
      </c>
      <c r="J170" s="13" t="s">
        <v>17</v>
      </c>
      <c r="K170" s="13" t="s">
        <v>11</v>
      </c>
      <c r="Q170" s="4"/>
    </row>
    <row r="171" spans="1:17" x14ac:dyDescent="0.35">
      <c r="A171" s="13" t="s">
        <v>4</v>
      </c>
      <c r="B171" s="12">
        <v>2020</v>
      </c>
      <c r="C171" s="40">
        <f t="shared" si="9"/>
        <v>107.6837899543379</v>
      </c>
      <c r="D171" s="40">
        <v>943.31</v>
      </c>
      <c r="E171" s="12" t="s">
        <v>6</v>
      </c>
      <c r="F171" s="10">
        <v>2.6</v>
      </c>
      <c r="G171" s="10">
        <f t="shared" si="8"/>
        <v>2.5799999999999996</v>
      </c>
      <c r="H171" s="40">
        <v>5.18</v>
      </c>
      <c r="I171" s="12" t="s">
        <v>7</v>
      </c>
      <c r="J171" s="13" t="s">
        <v>15</v>
      </c>
      <c r="K171" s="13" t="s">
        <v>11</v>
      </c>
      <c r="Q171" s="4"/>
    </row>
    <row r="172" spans="1:17" x14ac:dyDescent="0.35">
      <c r="A172" s="13" t="s">
        <v>4</v>
      </c>
      <c r="B172" s="12">
        <v>2017</v>
      </c>
      <c r="C172" s="40">
        <f t="shared" si="9"/>
        <v>232.69178082191783</v>
      </c>
      <c r="D172" s="40">
        <v>2038.38</v>
      </c>
      <c r="E172" s="12" t="s">
        <v>6</v>
      </c>
      <c r="F172" s="10">
        <v>3.12</v>
      </c>
      <c r="G172" s="10">
        <f t="shared" si="8"/>
        <v>2.0700000000000003</v>
      </c>
      <c r="H172" s="40">
        <v>5.19</v>
      </c>
      <c r="I172" s="12" t="s">
        <v>7</v>
      </c>
      <c r="J172" s="13" t="s">
        <v>22</v>
      </c>
      <c r="K172" s="13" t="s">
        <v>11</v>
      </c>
      <c r="Q172" s="4"/>
    </row>
    <row r="173" spans="1:17" x14ac:dyDescent="0.35">
      <c r="A173" s="13" t="s">
        <v>4</v>
      </c>
      <c r="B173" s="12">
        <v>2019</v>
      </c>
      <c r="C173" s="40">
        <f t="shared" si="9"/>
        <v>119.03995433789954</v>
      </c>
      <c r="D173" s="40">
        <v>1042.79</v>
      </c>
      <c r="E173" s="12" t="s">
        <v>6</v>
      </c>
      <c r="F173" s="10">
        <v>3.24</v>
      </c>
      <c r="G173" s="10">
        <f t="shared" si="8"/>
        <v>1.96</v>
      </c>
      <c r="H173" s="40">
        <v>5.2</v>
      </c>
      <c r="I173" s="12" t="s">
        <v>7</v>
      </c>
      <c r="J173" s="13" t="s">
        <v>16</v>
      </c>
      <c r="K173" s="13" t="s">
        <v>11</v>
      </c>
    </row>
    <row r="174" spans="1:17" x14ac:dyDescent="0.35">
      <c r="A174" s="13" t="s">
        <v>4</v>
      </c>
      <c r="B174" s="12">
        <v>2018</v>
      </c>
      <c r="C174" s="40">
        <f t="shared" si="9"/>
        <v>250.40639269406392</v>
      </c>
      <c r="D174" s="40">
        <v>2193.56</v>
      </c>
      <c r="E174" s="12" t="s">
        <v>6</v>
      </c>
      <c r="F174" s="10">
        <v>3.17</v>
      </c>
      <c r="G174" s="10">
        <f t="shared" si="8"/>
        <v>2.0499999999999998</v>
      </c>
      <c r="H174" s="40">
        <v>5.22</v>
      </c>
      <c r="I174" s="12" t="s">
        <v>7</v>
      </c>
      <c r="J174" s="13" t="s">
        <v>22</v>
      </c>
      <c r="K174" s="13" t="s">
        <v>11</v>
      </c>
      <c r="Q174" s="4"/>
    </row>
    <row r="175" spans="1:17" x14ac:dyDescent="0.35">
      <c r="A175" s="13" t="s">
        <v>4</v>
      </c>
      <c r="B175" s="12">
        <v>2017</v>
      </c>
      <c r="C175" s="40">
        <f t="shared" si="9"/>
        <v>309.39383561643837</v>
      </c>
      <c r="D175" s="40">
        <v>2710.29</v>
      </c>
      <c r="E175" s="12" t="s">
        <v>6</v>
      </c>
      <c r="F175" s="10">
        <v>4.1900000000000004</v>
      </c>
      <c r="G175" s="10">
        <f t="shared" si="8"/>
        <v>1.1299999999999999</v>
      </c>
      <c r="H175" s="40">
        <v>5.32</v>
      </c>
      <c r="I175" s="12" t="s">
        <v>7</v>
      </c>
      <c r="J175" s="13" t="s">
        <v>15</v>
      </c>
      <c r="K175" s="13" t="s">
        <v>11</v>
      </c>
      <c r="N175" s="4"/>
      <c r="Q175" s="4"/>
    </row>
    <row r="176" spans="1:17" x14ac:dyDescent="0.35">
      <c r="A176" s="13" t="s">
        <v>4</v>
      </c>
      <c r="B176" s="12">
        <v>2019</v>
      </c>
      <c r="C176" s="40">
        <f t="shared" si="9"/>
        <v>209.38013698630138</v>
      </c>
      <c r="D176" s="40">
        <v>1834.17</v>
      </c>
      <c r="E176" s="12" t="s">
        <v>6</v>
      </c>
      <c r="F176" s="10">
        <v>2.98</v>
      </c>
      <c r="G176" s="10">
        <f t="shared" si="8"/>
        <v>2.35</v>
      </c>
      <c r="H176" s="40">
        <v>5.33</v>
      </c>
      <c r="I176" s="12" t="s">
        <v>7</v>
      </c>
      <c r="J176" s="13" t="s">
        <v>22</v>
      </c>
      <c r="K176" s="13" t="s">
        <v>11</v>
      </c>
      <c r="Q176" s="4"/>
    </row>
    <row r="177" spans="1:17" x14ac:dyDescent="0.35">
      <c r="A177" s="13" t="s">
        <v>4</v>
      </c>
      <c r="B177" s="12">
        <v>2019</v>
      </c>
      <c r="C177" s="40">
        <f t="shared" si="9"/>
        <v>150.3367579908676</v>
      </c>
      <c r="D177" s="40">
        <v>1316.95</v>
      </c>
      <c r="E177" s="12" t="s">
        <v>6</v>
      </c>
      <c r="F177" s="10">
        <v>3.53</v>
      </c>
      <c r="G177" s="10">
        <f t="shared" si="8"/>
        <v>1.8400000000000003</v>
      </c>
      <c r="H177" s="40">
        <v>5.37</v>
      </c>
      <c r="I177" s="12" t="s">
        <v>7</v>
      </c>
      <c r="J177" s="13" t="s">
        <v>13</v>
      </c>
      <c r="K177" s="13" t="s">
        <v>11</v>
      </c>
      <c r="Q177" s="4"/>
    </row>
    <row r="178" spans="1:17" x14ac:dyDescent="0.35">
      <c r="A178" s="13" t="s">
        <v>4</v>
      </c>
      <c r="B178" s="12">
        <v>2018</v>
      </c>
      <c r="C178" s="40">
        <f t="shared" si="9"/>
        <v>600.36872146118719</v>
      </c>
      <c r="D178" s="40">
        <v>5259.23</v>
      </c>
      <c r="E178" s="12" t="s">
        <v>6</v>
      </c>
      <c r="F178" s="10">
        <v>3.35</v>
      </c>
      <c r="G178" s="10">
        <f t="shared" si="8"/>
        <v>2.2899999999999996</v>
      </c>
      <c r="H178" s="40">
        <v>5.64</v>
      </c>
      <c r="I178" s="12" t="s">
        <v>7</v>
      </c>
      <c r="J178" s="13" t="s">
        <v>17</v>
      </c>
      <c r="K178" s="13" t="s">
        <v>11</v>
      </c>
    </row>
    <row r="179" spans="1:17" x14ac:dyDescent="0.35">
      <c r="A179" s="13" t="s">
        <v>4</v>
      </c>
      <c r="B179" s="12">
        <v>2016</v>
      </c>
      <c r="C179" s="40">
        <f t="shared" si="9"/>
        <v>114.75114155251143</v>
      </c>
      <c r="D179" s="40">
        <v>1005.22</v>
      </c>
      <c r="E179" s="12" t="s">
        <v>6</v>
      </c>
      <c r="F179" s="10">
        <v>3.45</v>
      </c>
      <c r="G179" s="10">
        <f t="shared" si="8"/>
        <v>2.25</v>
      </c>
      <c r="H179" s="40">
        <v>5.7</v>
      </c>
      <c r="I179" s="12" t="s">
        <v>7</v>
      </c>
      <c r="J179" s="13" t="s">
        <v>13</v>
      </c>
      <c r="K179" s="13" t="s">
        <v>11</v>
      </c>
    </row>
    <row r="180" spans="1:17" x14ac:dyDescent="0.35">
      <c r="A180" s="13" t="s">
        <v>4</v>
      </c>
      <c r="B180" s="12">
        <v>2017</v>
      </c>
      <c r="C180" s="40">
        <f t="shared" si="9"/>
        <v>97.471461187214615</v>
      </c>
      <c r="D180" s="40">
        <v>853.85</v>
      </c>
      <c r="E180" s="12" t="s">
        <v>6</v>
      </c>
      <c r="F180" s="10">
        <v>2.72</v>
      </c>
      <c r="G180" s="10">
        <f t="shared" si="8"/>
        <v>3.0100000000000002</v>
      </c>
      <c r="H180" s="40">
        <v>5.73</v>
      </c>
      <c r="I180" s="12" t="s">
        <v>7</v>
      </c>
      <c r="J180" s="13" t="s">
        <v>15</v>
      </c>
      <c r="K180" s="13" t="s">
        <v>11</v>
      </c>
      <c r="Q180" s="4"/>
    </row>
    <row r="181" spans="1:17" x14ac:dyDescent="0.35">
      <c r="A181" s="13" t="s">
        <v>4</v>
      </c>
      <c r="B181" s="12">
        <v>2020</v>
      </c>
      <c r="C181" s="40">
        <f t="shared" si="9"/>
        <v>97.148401826484019</v>
      </c>
      <c r="D181" s="40">
        <v>851.02</v>
      </c>
      <c r="E181" s="12" t="s">
        <v>6</v>
      </c>
      <c r="F181" s="10">
        <v>2.9</v>
      </c>
      <c r="G181" s="10">
        <f t="shared" si="8"/>
        <v>2.8699999999999997</v>
      </c>
      <c r="H181" s="40">
        <v>5.77</v>
      </c>
      <c r="I181" s="12" t="s">
        <v>7</v>
      </c>
      <c r="J181" s="13" t="s">
        <v>16</v>
      </c>
      <c r="K181" s="13" t="s">
        <v>11</v>
      </c>
      <c r="Q181" s="4"/>
    </row>
    <row r="182" spans="1:17" x14ac:dyDescent="0.35">
      <c r="A182" s="13" t="s">
        <v>4</v>
      </c>
      <c r="B182" s="12">
        <v>2017</v>
      </c>
      <c r="C182" s="40">
        <f t="shared" si="9"/>
        <v>49.762557077625573</v>
      </c>
      <c r="D182" s="40">
        <v>435.92</v>
      </c>
      <c r="E182" s="12" t="s">
        <v>6</v>
      </c>
      <c r="F182" s="10">
        <v>3.67</v>
      </c>
      <c r="G182" s="10">
        <f t="shared" si="8"/>
        <v>2.63</v>
      </c>
      <c r="H182" s="40">
        <v>6.3</v>
      </c>
      <c r="I182" s="12" t="s">
        <v>7</v>
      </c>
      <c r="J182" s="13" t="s">
        <v>27</v>
      </c>
      <c r="K182" s="13" t="s">
        <v>11</v>
      </c>
      <c r="Q182" s="4"/>
    </row>
    <row r="183" spans="1:17" x14ac:dyDescent="0.35">
      <c r="A183" s="13" t="s">
        <v>4</v>
      </c>
      <c r="B183" s="12">
        <v>2020</v>
      </c>
      <c r="C183" s="40">
        <f t="shared" si="9"/>
        <v>92.662100456621005</v>
      </c>
      <c r="D183" s="40">
        <v>811.72</v>
      </c>
      <c r="E183" s="12" t="s">
        <v>6</v>
      </c>
      <c r="F183" s="10">
        <v>3.6</v>
      </c>
      <c r="G183" s="10">
        <f t="shared" si="8"/>
        <v>2.8000000000000003</v>
      </c>
      <c r="H183" s="40">
        <v>6.4</v>
      </c>
      <c r="I183" s="12" t="s">
        <v>7</v>
      </c>
      <c r="J183" s="13" t="s">
        <v>13</v>
      </c>
      <c r="K183" s="13" t="s">
        <v>11</v>
      </c>
      <c r="Q183" s="4"/>
    </row>
    <row r="184" spans="1:17" x14ac:dyDescent="0.35">
      <c r="A184" s="13" t="s">
        <v>4</v>
      </c>
      <c r="B184" s="12">
        <v>2018</v>
      </c>
      <c r="C184" s="40">
        <f t="shared" si="9"/>
        <v>142.56050228310502</v>
      </c>
      <c r="D184" s="40">
        <v>1248.83</v>
      </c>
      <c r="E184" s="12" t="s">
        <v>6</v>
      </c>
      <c r="F184" s="10">
        <v>3.87</v>
      </c>
      <c r="G184" s="10">
        <f t="shared" si="8"/>
        <v>2.5300000000000002</v>
      </c>
      <c r="H184" s="40">
        <v>6.4</v>
      </c>
      <c r="I184" s="12" t="s">
        <v>7</v>
      </c>
      <c r="J184" s="13" t="s">
        <v>27</v>
      </c>
      <c r="K184" s="13" t="s">
        <v>11</v>
      </c>
    </row>
    <row r="185" spans="1:17" x14ac:dyDescent="0.35">
      <c r="A185" s="13" t="s">
        <v>4</v>
      </c>
      <c r="B185" s="12">
        <v>2020</v>
      </c>
      <c r="C185" s="40">
        <f t="shared" si="9"/>
        <v>413.88698630136986</v>
      </c>
      <c r="D185" s="40">
        <v>3625.65</v>
      </c>
      <c r="E185" s="12" t="s">
        <v>6</v>
      </c>
      <c r="F185" s="10">
        <v>3.05</v>
      </c>
      <c r="G185" s="10">
        <f t="shared" si="8"/>
        <v>3.67</v>
      </c>
      <c r="H185" s="40">
        <v>6.72</v>
      </c>
      <c r="I185" s="12" t="s">
        <v>7</v>
      </c>
      <c r="J185" s="13" t="s">
        <v>17</v>
      </c>
      <c r="K185" s="13" t="s">
        <v>11</v>
      </c>
      <c r="Q185" s="4"/>
    </row>
    <row r="186" spans="1:17" x14ac:dyDescent="0.35">
      <c r="A186" s="13" t="s">
        <v>4</v>
      </c>
      <c r="B186" s="12">
        <v>2019</v>
      </c>
      <c r="C186" s="40">
        <f t="shared" si="9"/>
        <v>497.45433789954336</v>
      </c>
      <c r="D186" s="40">
        <v>4357.7</v>
      </c>
      <c r="E186" s="12" t="s">
        <v>6</v>
      </c>
      <c r="F186" s="10">
        <v>3.78</v>
      </c>
      <c r="G186" s="10">
        <f t="shared" si="8"/>
        <v>3.14</v>
      </c>
      <c r="H186" s="40">
        <v>6.92</v>
      </c>
      <c r="I186" s="12" t="s">
        <v>7</v>
      </c>
      <c r="J186" s="13" t="s">
        <v>17</v>
      </c>
      <c r="K186" s="13" t="s">
        <v>11</v>
      </c>
      <c r="Q186" s="4"/>
    </row>
    <row r="187" spans="1:17" x14ac:dyDescent="0.35">
      <c r="A187" s="13" t="s">
        <v>4</v>
      </c>
      <c r="B187" s="12">
        <v>2016</v>
      </c>
      <c r="C187" s="40">
        <f t="shared" si="9"/>
        <v>22.752283105022833</v>
      </c>
      <c r="D187" s="40">
        <v>199.31</v>
      </c>
      <c r="E187" s="12" t="s">
        <v>6</v>
      </c>
      <c r="F187" s="10">
        <v>6.41</v>
      </c>
      <c r="G187" s="10">
        <f t="shared" si="8"/>
        <v>2.4900000000000002</v>
      </c>
      <c r="H187" s="40">
        <v>8.9</v>
      </c>
      <c r="I187" s="12" t="s">
        <v>7</v>
      </c>
      <c r="J187" s="13" t="s">
        <v>12</v>
      </c>
      <c r="K187" s="13" t="s">
        <v>11</v>
      </c>
      <c r="Q187" s="4"/>
    </row>
    <row r="188" spans="1:17" x14ac:dyDescent="0.35">
      <c r="A188" s="13" t="s">
        <v>4</v>
      </c>
      <c r="B188" s="12">
        <v>2020</v>
      </c>
      <c r="C188" s="40">
        <f t="shared" si="9"/>
        <v>64.039954337899545</v>
      </c>
      <c r="D188" s="40">
        <v>560.99</v>
      </c>
      <c r="E188" s="12" t="s">
        <v>6</v>
      </c>
      <c r="F188" s="10">
        <v>3.19</v>
      </c>
      <c r="G188" s="10">
        <f t="shared" si="8"/>
        <v>7.1400000000000006</v>
      </c>
      <c r="H188" s="40">
        <v>10.33</v>
      </c>
      <c r="I188" s="12" t="s">
        <v>7</v>
      </c>
      <c r="J188" s="13" t="s">
        <v>27</v>
      </c>
      <c r="K188" s="13" t="s">
        <v>11</v>
      </c>
      <c r="Q188" s="4"/>
    </row>
    <row r="189" spans="1:17" x14ac:dyDescent="0.35">
      <c r="A189" s="13" t="s">
        <v>4</v>
      </c>
      <c r="B189" s="12">
        <v>2019</v>
      </c>
      <c r="C189" s="40">
        <f t="shared" si="9"/>
        <v>56.184931506849317</v>
      </c>
      <c r="D189" s="40">
        <v>492.18</v>
      </c>
      <c r="E189" s="12" t="s">
        <v>6</v>
      </c>
      <c r="F189" s="10">
        <v>3.77</v>
      </c>
      <c r="G189" s="10">
        <f t="shared" si="8"/>
        <v>7.6300000000000008</v>
      </c>
      <c r="H189" s="40">
        <v>11.4</v>
      </c>
      <c r="I189" s="12" t="s">
        <v>7</v>
      </c>
      <c r="J189" s="13" t="s">
        <v>27</v>
      </c>
      <c r="K189" s="13" t="s">
        <v>11</v>
      </c>
    </row>
    <row r="190" spans="1:17" x14ac:dyDescent="0.35">
      <c r="A190" s="13" t="s">
        <v>4</v>
      </c>
      <c r="B190" s="12">
        <v>2016</v>
      </c>
      <c r="C190" s="40">
        <f t="shared" si="9"/>
        <v>1.2910958904109591</v>
      </c>
      <c r="D190" s="40">
        <v>11.31</v>
      </c>
      <c r="E190" s="12" t="s">
        <v>6</v>
      </c>
      <c r="F190" s="10">
        <v>4.0999999999999996</v>
      </c>
      <c r="G190" s="10">
        <f t="shared" si="8"/>
        <v>33.93</v>
      </c>
      <c r="H190" s="40">
        <v>38.03</v>
      </c>
      <c r="I190" s="12" t="s">
        <v>7</v>
      </c>
      <c r="J190" s="13" t="s">
        <v>24</v>
      </c>
      <c r="K190" s="13" t="s">
        <v>11</v>
      </c>
      <c r="Q190" s="4"/>
    </row>
    <row r="191" spans="1:17" x14ac:dyDescent="0.35">
      <c r="A191" s="13" t="s">
        <v>144</v>
      </c>
      <c r="B191" s="12">
        <v>2014</v>
      </c>
      <c r="C191" s="10">
        <v>390</v>
      </c>
      <c r="D191" s="10">
        <v>0</v>
      </c>
      <c r="E191" s="12" t="s">
        <v>6</v>
      </c>
      <c r="F191" s="10">
        <v>2.2999999999999998</v>
      </c>
      <c r="G191" s="10">
        <v>1.59</v>
      </c>
      <c r="H191" s="10">
        <f>F191+G191</f>
        <v>3.8899999999999997</v>
      </c>
      <c r="I191" s="12" t="s">
        <v>7</v>
      </c>
      <c r="J191" s="13" t="s">
        <v>148</v>
      </c>
      <c r="K191" s="13" t="s">
        <v>149</v>
      </c>
      <c r="Q191" s="4"/>
    </row>
    <row r="192" spans="1:17" x14ac:dyDescent="0.35">
      <c r="A192" s="13" t="s">
        <v>144</v>
      </c>
      <c r="B192" s="12">
        <v>2014</v>
      </c>
      <c r="C192" s="10">
        <v>350</v>
      </c>
      <c r="D192" s="10">
        <v>0</v>
      </c>
      <c r="E192" s="12" t="s">
        <v>6</v>
      </c>
      <c r="F192" s="10">
        <v>2.4</v>
      </c>
      <c r="G192" s="10">
        <v>2.3199999999999998</v>
      </c>
      <c r="H192" s="10">
        <f>F192+G192</f>
        <v>4.72</v>
      </c>
      <c r="I192" s="12" t="s">
        <v>7</v>
      </c>
      <c r="J192" s="13" t="s">
        <v>147</v>
      </c>
      <c r="K192" s="13" t="s">
        <v>149</v>
      </c>
      <c r="Q192" s="4"/>
    </row>
    <row r="193" spans="1:17" x14ac:dyDescent="0.35">
      <c r="A193" s="13" t="s">
        <v>144</v>
      </c>
      <c r="B193" s="12">
        <v>2014</v>
      </c>
      <c r="C193" s="10">
        <v>361</v>
      </c>
      <c r="D193" s="10">
        <v>0</v>
      </c>
      <c r="E193" s="12" t="s">
        <v>6</v>
      </c>
      <c r="F193" s="10">
        <v>2.93</v>
      </c>
      <c r="G193" s="10">
        <v>2.2400000000000002</v>
      </c>
      <c r="H193" s="10">
        <f>F193+G193</f>
        <v>5.17</v>
      </c>
      <c r="I193" s="12" t="s">
        <v>7</v>
      </c>
      <c r="J193" s="13" t="s">
        <v>146</v>
      </c>
      <c r="K193" s="13" t="s">
        <v>149</v>
      </c>
      <c r="Q193" s="4"/>
    </row>
    <row r="194" spans="1:17" x14ac:dyDescent="0.35">
      <c r="A194" s="13" t="s">
        <v>144</v>
      </c>
      <c r="B194" s="12">
        <v>2014</v>
      </c>
      <c r="C194" s="10">
        <v>1000</v>
      </c>
      <c r="D194" s="10">
        <v>0</v>
      </c>
      <c r="E194" s="12" t="s">
        <v>6</v>
      </c>
      <c r="F194" s="10">
        <v>3.6</v>
      </c>
      <c r="G194" s="10">
        <v>2</v>
      </c>
      <c r="H194" s="10">
        <f>F194+G194</f>
        <v>5.6</v>
      </c>
      <c r="I194" s="12" t="s">
        <v>7</v>
      </c>
      <c r="J194" s="13" t="s">
        <v>145</v>
      </c>
      <c r="K194" s="13" t="s">
        <v>149</v>
      </c>
    </row>
    <row r="195" spans="1:17" x14ac:dyDescent="0.35">
      <c r="A195" s="13" t="s">
        <v>45</v>
      </c>
      <c r="B195" s="12">
        <v>2020</v>
      </c>
      <c r="C195" s="10">
        <v>40</v>
      </c>
      <c r="D195" s="10">
        <v>0</v>
      </c>
      <c r="E195" s="12" t="s">
        <v>6</v>
      </c>
      <c r="F195" s="10">
        <v>0</v>
      </c>
      <c r="G195" s="10">
        <v>0</v>
      </c>
      <c r="H195" s="10">
        <v>2.9</v>
      </c>
      <c r="I195" s="12" t="s">
        <v>38</v>
      </c>
      <c r="J195" s="13" t="s">
        <v>39</v>
      </c>
      <c r="K195" s="13" t="s">
        <v>43</v>
      </c>
    </row>
    <row r="196" spans="1:17" x14ac:dyDescent="0.35">
      <c r="A196" s="13" t="s">
        <v>175</v>
      </c>
      <c r="B196" s="12">
        <v>2023</v>
      </c>
      <c r="C196" s="10">
        <v>50</v>
      </c>
      <c r="D196" s="10">
        <v>0</v>
      </c>
      <c r="E196" s="12" t="s">
        <v>41</v>
      </c>
      <c r="F196" s="10">
        <v>0</v>
      </c>
      <c r="G196" s="10">
        <v>0</v>
      </c>
      <c r="H196" s="10">
        <v>2.79</v>
      </c>
      <c r="I196" s="12" t="s">
        <v>38</v>
      </c>
      <c r="J196" s="13" t="s">
        <v>39</v>
      </c>
      <c r="K196" s="13" t="s">
        <v>176</v>
      </c>
      <c r="Q196" s="4"/>
    </row>
    <row r="197" spans="1:17" x14ac:dyDescent="0.35">
      <c r="A197" s="13" t="s">
        <v>175</v>
      </c>
      <c r="B197" s="12">
        <v>2021</v>
      </c>
      <c r="C197" s="10">
        <v>50</v>
      </c>
      <c r="D197" s="10">
        <v>0</v>
      </c>
      <c r="E197" s="12" t="s">
        <v>6</v>
      </c>
      <c r="F197" s="10">
        <v>0</v>
      </c>
      <c r="G197" s="10">
        <v>0</v>
      </c>
      <c r="H197" s="10">
        <v>2.89</v>
      </c>
      <c r="I197" s="12" t="s">
        <v>38</v>
      </c>
      <c r="J197" s="13" t="s">
        <v>39</v>
      </c>
      <c r="K197" s="13" t="s">
        <v>176</v>
      </c>
      <c r="Q197" s="4"/>
    </row>
    <row r="198" spans="1:17" x14ac:dyDescent="0.35">
      <c r="A198" s="13" t="s">
        <v>175</v>
      </c>
      <c r="B198" s="12">
        <v>2019</v>
      </c>
      <c r="C198" s="10">
        <v>50</v>
      </c>
      <c r="D198" s="10">
        <v>0</v>
      </c>
      <c r="E198" s="12" t="s">
        <v>6</v>
      </c>
      <c r="F198" s="10">
        <v>0</v>
      </c>
      <c r="G198" s="10">
        <v>0</v>
      </c>
      <c r="H198" s="10">
        <v>2.9</v>
      </c>
      <c r="I198" s="12" t="s">
        <v>38</v>
      </c>
      <c r="J198" s="13" t="s">
        <v>39</v>
      </c>
      <c r="K198" s="13" t="s">
        <v>176</v>
      </c>
      <c r="Q198" s="4"/>
    </row>
    <row r="199" spans="1:17" x14ac:dyDescent="0.35">
      <c r="A199" s="13" t="s">
        <v>46</v>
      </c>
      <c r="B199" s="12">
        <v>2018</v>
      </c>
      <c r="C199" s="10">
        <v>75</v>
      </c>
      <c r="D199" s="10">
        <v>0</v>
      </c>
      <c r="E199" s="12" t="s">
        <v>41</v>
      </c>
      <c r="F199" s="10">
        <v>0</v>
      </c>
      <c r="G199" s="10">
        <v>0</v>
      </c>
      <c r="H199" s="10">
        <v>2.52</v>
      </c>
      <c r="I199" s="12" t="s">
        <v>38</v>
      </c>
      <c r="J199" s="13" t="s">
        <v>74</v>
      </c>
      <c r="K199" s="13" t="s">
        <v>47</v>
      </c>
      <c r="Q199" s="4"/>
    </row>
    <row r="200" spans="1:17" x14ac:dyDescent="0.35">
      <c r="A200" s="13" t="s">
        <v>46</v>
      </c>
      <c r="B200" s="12">
        <v>2018</v>
      </c>
      <c r="C200" s="10">
        <v>6</v>
      </c>
      <c r="D200" s="10">
        <v>0</v>
      </c>
      <c r="E200" s="12" t="s">
        <v>41</v>
      </c>
      <c r="F200" s="10">
        <v>0</v>
      </c>
      <c r="G200" s="10">
        <v>0</v>
      </c>
      <c r="H200" s="10">
        <v>2.52</v>
      </c>
      <c r="I200" s="12" t="s">
        <v>38</v>
      </c>
      <c r="J200" s="13" t="s">
        <v>75</v>
      </c>
      <c r="K200" s="13" t="s">
        <v>47</v>
      </c>
    </row>
    <row r="201" spans="1:17" x14ac:dyDescent="0.35">
      <c r="A201" s="13" t="s">
        <v>46</v>
      </c>
      <c r="B201" s="12">
        <v>2019</v>
      </c>
      <c r="C201" s="10">
        <v>1.5</v>
      </c>
      <c r="D201" s="10">
        <v>0</v>
      </c>
      <c r="E201" s="12" t="s">
        <v>41</v>
      </c>
      <c r="F201" s="10">
        <v>0</v>
      </c>
      <c r="G201" s="10">
        <v>0</v>
      </c>
      <c r="H201" s="10">
        <v>2.52</v>
      </c>
      <c r="I201" s="12" t="s">
        <v>38</v>
      </c>
      <c r="J201" s="13" t="s">
        <v>76</v>
      </c>
      <c r="K201" s="13" t="s">
        <v>47</v>
      </c>
      <c r="Q201" s="4"/>
    </row>
    <row r="202" spans="1:17" x14ac:dyDescent="0.35">
      <c r="A202" s="13" t="s">
        <v>46</v>
      </c>
      <c r="B202" s="12">
        <v>2019</v>
      </c>
      <c r="C202" s="10">
        <v>1.5</v>
      </c>
      <c r="D202" s="10">
        <v>0</v>
      </c>
      <c r="E202" s="12" t="s">
        <v>41</v>
      </c>
      <c r="F202" s="10">
        <v>0</v>
      </c>
      <c r="G202" s="10">
        <v>0</v>
      </c>
      <c r="H202" s="10">
        <v>2.52</v>
      </c>
      <c r="I202" s="12" t="s">
        <v>38</v>
      </c>
      <c r="J202" s="13" t="s">
        <v>77</v>
      </c>
      <c r="K202" s="13" t="s">
        <v>47</v>
      </c>
      <c r="Q202" s="4"/>
    </row>
    <row r="203" spans="1:17" x14ac:dyDescent="0.35">
      <c r="A203" s="13" t="s">
        <v>46</v>
      </c>
      <c r="B203" s="12">
        <v>2019</v>
      </c>
      <c r="C203" s="10">
        <v>1.5</v>
      </c>
      <c r="D203" s="10">
        <v>0</v>
      </c>
      <c r="E203" s="12" t="s">
        <v>41</v>
      </c>
      <c r="F203" s="10">
        <v>0</v>
      </c>
      <c r="G203" s="10">
        <v>0</v>
      </c>
      <c r="H203" s="10">
        <v>2.52</v>
      </c>
      <c r="I203" s="12" t="s">
        <v>38</v>
      </c>
      <c r="J203" s="13" t="s">
        <v>104</v>
      </c>
      <c r="K203" s="13" t="s">
        <v>47</v>
      </c>
      <c r="Q203" s="4"/>
    </row>
    <row r="204" spans="1:17" x14ac:dyDescent="0.35">
      <c r="A204" s="13" t="s">
        <v>46</v>
      </c>
      <c r="B204" s="12">
        <v>2019</v>
      </c>
      <c r="C204" s="10">
        <v>2.5</v>
      </c>
      <c r="D204" s="10">
        <v>0</v>
      </c>
      <c r="E204" s="12" t="s">
        <v>41</v>
      </c>
      <c r="F204" s="10">
        <v>0</v>
      </c>
      <c r="G204" s="10">
        <v>0</v>
      </c>
      <c r="H204" s="10">
        <v>2.52</v>
      </c>
      <c r="I204" s="12" t="s">
        <v>38</v>
      </c>
      <c r="J204" s="13" t="s">
        <v>78</v>
      </c>
      <c r="K204" s="13" t="s">
        <v>47</v>
      </c>
      <c r="Q204" s="4"/>
    </row>
    <row r="205" spans="1:17" x14ac:dyDescent="0.35">
      <c r="A205" s="13" t="s">
        <v>46</v>
      </c>
      <c r="B205" s="12">
        <v>2021</v>
      </c>
      <c r="C205" s="10">
        <v>1.25</v>
      </c>
      <c r="D205" s="10">
        <v>0</v>
      </c>
      <c r="E205" s="12" t="s">
        <v>41</v>
      </c>
      <c r="F205" s="10">
        <v>0</v>
      </c>
      <c r="G205" s="10">
        <v>0</v>
      </c>
      <c r="H205" s="10">
        <v>2.52</v>
      </c>
      <c r="I205" s="12" t="s">
        <v>38</v>
      </c>
      <c r="J205" s="13" t="s">
        <v>79</v>
      </c>
      <c r="K205" s="13" t="s">
        <v>47</v>
      </c>
    </row>
    <row r="206" spans="1:17" x14ac:dyDescent="0.35">
      <c r="A206" s="13" t="s">
        <v>46</v>
      </c>
      <c r="B206" s="12">
        <v>2018</v>
      </c>
      <c r="C206" s="10">
        <v>500</v>
      </c>
      <c r="D206" s="10">
        <v>0</v>
      </c>
      <c r="E206" s="12" t="s">
        <v>41</v>
      </c>
      <c r="F206" s="10">
        <v>0</v>
      </c>
      <c r="G206" s="10">
        <v>0</v>
      </c>
      <c r="H206" s="10">
        <v>2.59</v>
      </c>
      <c r="I206" s="12" t="s">
        <v>38</v>
      </c>
      <c r="J206" s="13" t="s">
        <v>39</v>
      </c>
      <c r="K206" s="13" t="s">
        <v>47</v>
      </c>
      <c r="Q206" s="4"/>
    </row>
    <row r="207" spans="1:17" x14ac:dyDescent="0.35">
      <c r="A207" s="13" t="s">
        <v>46</v>
      </c>
      <c r="B207" s="12">
        <v>2022</v>
      </c>
      <c r="C207" s="10">
        <v>6</v>
      </c>
      <c r="D207" s="10">
        <v>0</v>
      </c>
      <c r="E207" s="12" t="s">
        <v>41</v>
      </c>
      <c r="F207" s="10">
        <v>0</v>
      </c>
      <c r="G207" s="10">
        <v>0</v>
      </c>
      <c r="H207" s="10">
        <v>2.64</v>
      </c>
      <c r="I207" s="12" t="s">
        <v>38</v>
      </c>
      <c r="J207" s="13" t="s">
        <v>84</v>
      </c>
      <c r="K207" s="13" t="s">
        <v>47</v>
      </c>
      <c r="Q207" s="4"/>
    </row>
    <row r="208" spans="1:17" x14ac:dyDescent="0.35">
      <c r="A208" s="13" t="s">
        <v>46</v>
      </c>
      <c r="B208" s="12">
        <v>2022</v>
      </c>
      <c r="C208" s="10">
        <v>4.25</v>
      </c>
      <c r="D208" s="10">
        <v>0</v>
      </c>
      <c r="E208" s="12" t="s">
        <v>41</v>
      </c>
      <c r="F208" s="10">
        <v>0</v>
      </c>
      <c r="G208" s="10">
        <v>0</v>
      </c>
      <c r="H208" s="10">
        <v>2.65</v>
      </c>
      <c r="I208" s="12" t="s">
        <v>38</v>
      </c>
      <c r="J208" s="13" t="s">
        <v>80</v>
      </c>
      <c r="K208" s="13" t="s">
        <v>47</v>
      </c>
      <c r="Q208" s="4"/>
    </row>
    <row r="209" spans="1:17" x14ac:dyDescent="0.35">
      <c r="A209" s="13" t="s">
        <v>46</v>
      </c>
      <c r="B209" s="12">
        <v>2022</v>
      </c>
      <c r="C209" s="10">
        <v>10</v>
      </c>
      <c r="D209" s="10">
        <v>0</v>
      </c>
      <c r="E209" s="12" t="s">
        <v>41</v>
      </c>
      <c r="F209" s="10">
        <v>0</v>
      </c>
      <c r="G209" s="10">
        <v>0</v>
      </c>
      <c r="H209" s="10">
        <v>2.65</v>
      </c>
      <c r="I209" s="12" t="s">
        <v>38</v>
      </c>
      <c r="J209" s="13" t="s">
        <v>81</v>
      </c>
      <c r="K209" s="13" t="s">
        <v>47</v>
      </c>
      <c r="Q209" s="4"/>
    </row>
    <row r="210" spans="1:17" x14ac:dyDescent="0.35">
      <c r="A210" s="13" t="s">
        <v>46</v>
      </c>
      <c r="B210" s="12">
        <v>2022</v>
      </c>
      <c r="C210" s="10">
        <v>8.3000000000000007</v>
      </c>
      <c r="D210" s="10">
        <v>0</v>
      </c>
      <c r="E210" s="12" t="s">
        <v>41</v>
      </c>
      <c r="F210" s="10">
        <v>0</v>
      </c>
      <c r="G210" s="10">
        <v>0</v>
      </c>
      <c r="H210" s="10">
        <v>2.65</v>
      </c>
      <c r="I210" s="12" t="s">
        <v>38</v>
      </c>
      <c r="J210" s="13" t="s">
        <v>82</v>
      </c>
      <c r="K210" s="13" t="s">
        <v>47</v>
      </c>
    </row>
    <row r="211" spans="1:17" x14ac:dyDescent="0.35">
      <c r="A211" s="13" t="s">
        <v>46</v>
      </c>
      <c r="B211" s="12">
        <v>2022</v>
      </c>
      <c r="C211" s="10">
        <v>40</v>
      </c>
      <c r="D211" s="10">
        <v>0</v>
      </c>
      <c r="E211" s="12" t="s">
        <v>41</v>
      </c>
      <c r="F211" s="10">
        <v>0</v>
      </c>
      <c r="G211" s="10">
        <v>0</v>
      </c>
      <c r="H211" s="10">
        <v>2.65</v>
      </c>
      <c r="I211" s="12" t="s">
        <v>38</v>
      </c>
      <c r="J211" s="13" t="s">
        <v>83</v>
      </c>
      <c r="K211" s="13" t="s">
        <v>47</v>
      </c>
    </row>
    <row r="212" spans="1:17" x14ac:dyDescent="0.35">
      <c r="A212" s="13" t="s">
        <v>46</v>
      </c>
      <c r="B212" s="12">
        <v>2022</v>
      </c>
      <c r="C212" s="10">
        <v>4.95</v>
      </c>
      <c r="D212" s="10">
        <v>0</v>
      </c>
      <c r="E212" s="12" t="s">
        <v>41</v>
      </c>
      <c r="F212" s="10">
        <v>0</v>
      </c>
      <c r="G212" s="10">
        <v>0</v>
      </c>
      <c r="H212" s="10">
        <v>2.65</v>
      </c>
      <c r="I212" s="12" t="s">
        <v>38</v>
      </c>
      <c r="J212" s="13" t="s">
        <v>85</v>
      </c>
      <c r="K212" s="13" t="s">
        <v>47</v>
      </c>
      <c r="Q212" s="4"/>
    </row>
    <row r="213" spans="1:17" x14ac:dyDescent="0.35">
      <c r="A213" s="13" t="s">
        <v>46</v>
      </c>
      <c r="B213" s="12">
        <v>2022</v>
      </c>
      <c r="C213" s="10">
        <v>23.1</v>
      </c>
      <c r="D213" s="10">
        <v>0</v>
      </c>
      <c r="E213" s="12" t="s">
        <v>41</v>
      </c>
      <c r="F213" s="10">
        <v>0</v>
      </c>
      <c r="G213" s="10">
        <v>0</v>
      </c>
      <c r="H213" s="10">
        <v>2.65</v>
      </c>
      <c r="I213" s="12" t="s">
        <v>38</v>
      </c>
      <c r="J213" s="13" t="s">
        <v>86</v>
      </c>
      <c r="K213" s="13" t="s">
        <v>47</v>
      </c>
      <c r="Q213" s="4"/>
    </row>
    <row r="214" spans="1:17" x14ac:dyDescent="0.35">
      <c r="A214" s="13" t="s">
        <v>46</v>
      </c>
      <c r="B214" s="12">
        <v>2022</v>
      </c>
      <c r="C214" s="10">
        <v>7.2</v>
      </c>
      <c r="D214" s="10">
        <v>0</v>
      </c>
      <c r="E214" s="12" t="s">
        <v>41</v>
      </c>
      <c r="F214" s="10">
        <v>0</v>
      </c>
      <c r="G214" s="10">
        <v>0</v>
      </c>
      <c r="H214" s="10">
        <v>2.65</v>
      </c>
      <c r="I214" s="12" t="s">
        <v>38</v>
      </c>
      <c r="J214" s="13" t="s">
        <v>87</v>
      </c>
      <c r="K214" s="13" t="s">
        <v>47</v>
      </c>
      <c r="Q214" s="4"/>
    </row>
    <row r="215" spans="1:17" x14ac:dyDescent="0.35">
      <c r="A215" s="13" t="s">
        <v>46</v>
      </c>
      <c r="B215" s="12">
        <v>2022</v>
      </c>
      <c r="C215" s="10">
        <v>37.6</v>
      </c>
      <c r="D215" s="10">
        <v>0</v>
      </c>
      <c r="E215" s="12" t="s">
        <v>41</v>
      </c>
      <c r="F215" s="10">
        <v>0</v>
      </c>
      <c r="G215" s="10">
        <v>0</v>
      </c>
      <c r="H215" s="10">
        <v>2.65</v>
      </c>
      <c r="I215" s="12" t="s">
        <v>38</v>
      </c>
      <c r="J215" s="13" t="s">
        <v>88</v>
      </c>
      <c r="K215" s="13" t="s">
        <v>47</v>
      </c>
      <c r="Q215" s="4"/>
    </row>
    <row r="216" spans="1:17" x14ac:dyDescent="0.35">
      <c r="A216" s="13" t="s">
        <v>46</v>
      </c>
      <c r="B216" s="12">
        <v>2022</v>
      </c>
      <c r="C216" s="10">
        <v>6.25</v>
      </c>
      <c r="D216" s="10">
        <v>0</v>
      </c>
      <c r="E216" s="12" t="s">
        <v>41</v>
      </c>
      <c r="F216" s="10">
        <v>0</v>
      </c>
      <c r="G216" s="10">
        <v>0</v>
      </c>
      <c r="H216" s="10">
        <v>2.65</v>
      </c>
      <c r="I216" s="12" t="s">
        <v>38</v>
      </c>
      <c r="J216" s="13" t="s">
        <v>89</v>
      </c>
      <c r="K216" s="13" t="s">
        <v>47</v>
      </c>
    </row>
    <row r="217" spans="1:17" x14ac:dyDescent="0.35">
      <c r="A217" s="13" t="s">
        <v>46</v>
      </c>
      <c r="B217" s="12">
        <v>2022</v>
      </c>
      <c r="C217" s="10">
        <v>2.5</v>
      </c>
      <c r="D217" s="10">
        <v>0</v>
      </c>
      <c r="E217" s="12" t="s">
        <v>41</v>
      </c>
      <c r="F217" s="10">
        <v>0</v>
      </c>
      <c r="G217" s="10">
        <v>0</v>
      </c>
      <c r="H217" s="10">
        <v>2.65</v>
      </c>
      <c r="I217" s="12" t="s">
        <v>38</v>
      </c>
      <c r="J217" s="13" t="s">
        <v>90</v>
      </c>
      <c r="K217" s="13" t="s">
        <v>47</v>
      </c>
      <c r="Q217" s="4"/>
    </row>
    <row r="218" spans="1:17" x14ac:dyDescent="0.35">
      <c r="A218" s="13" t="s">
        <v>46</v>
      </c>
      <c r="B218" s="12">
        <v>2022</v>
      </c>
      <c r="C218" s="10">
        <v>2.5</v>
      </c>
      <c r="D218" s="10">
        <v>0</v>
      </c>
      <c r="E218" s="12" t="s">
        <v>41</v>
      </c>
      <c r="F218" s="10">
        <v>0</v>
      </c>
      <c r="G218" s="10">
        <v>0</v>
      </c>
      <c r="H218" s="10">
        <v>2.65</v>
      </c>
      <c r="I218" s="12" t="s">
        <v>38</v>
      </c>
      <c r="J218" s="13" t="s">
        <v>91</v>
      </c>
      <c r="K218" s="13" t="s">
        <v>47</v>
      </c>
      <c r="Q218" s="4"/>
    </row>
    <row r="219" spans="1:17" x14ac:dyDescent="0.35">
      <c r="A219" s="13" t="s">
        <v>46</v>
      </c>
      <c r="B219" s="12">
        <v>2022</v>
      </c>
      <c r="C219" s="10">
        <v>1.25</v>
      </c>
      <c r="D219" s="10">
        <v>0</v>
      </c>
      <c r="E219" s="12" t="s">
        <v>41</v>
      </c>
      <c r="F219" s="10">
        <v>0</v>
      </c>
      <c r="G219" s="10">
        <v>0</v>
      </c>
      <c r="H219" s="10">
        <v>2.65</v>
      </c>
      <c r="I219" s="12" t="s">
        <v>38</v>
      </c>
      <c r="J219" s="13" t="s">
        <v>105</v>
      </c>
      <c r="K219" s="13" t="s">
        <v>47</v>
      </c>
      <c r="Q219" s="4"/>
    </row>
    <row r="220" spans="1:17" x14ac:dyDescent="0.35">
      <c r="A220" s="13" t="s">
        <v>46</v>
      </c>
      <c r="B220" s="12">
        <v>2022</v>
      </c>
      <c r="C220" s="10">
        <v>2.75</v>
      </c>
      <c r="D220" s="10">
        <v>0</v>
      </c>
      <c r="E220" s="12" t="s">
        <v>41</v>
      </c>
      <c r="F220" s="10">
        <v>0</v>
      </c>
      <c r="G220" s="10">
        <v>0</v>
      </c>
      <c r="H220" s="10">
        <v>2.65</v>
      </c>
      <c r="I220" s="12" t="s">
        <v>38</v>
      </c>
      <c r="J220" s="13" t="s">
        <v>106</v>
      </c>
      <c r="K220" s="13" t="s">
        <v>47</v>
      </c>
      <c r="Q220" s="4"/>
    </row>
    <row r="221" spans="1:17" x14ac:dyDescent="0.35">
      <c r="A221" s="13" t="s">
        <v>46</v>
      </c>
      <c r="B221" s="12">
        <v>2022</v>
      </c>
      <c r="C221" s="10">
        <v>1.25</v>
      </c>
      <c r="D221" s="10">
        <v>0</v>
      </c>
      <c r="E221" s="12" t="s">
        <v>41</v>
      </c>
      <c r="F221" s="10">
        <v>0</v>
      </c>
      <c r="G221" s="10">
        <v>0</v>
      </c>
      <c r="H221" s="10">
        <v>2.65</v>
      </c>
      <c r="I221" s="12" t="s">
        <v>38</v>
      </c>
      <c r="J221" s="13" t="s">
        <v>92</v>
      </c>
      <c r="K221" s="13" t="s">
        <v>47</v>
      </c>
    </row>
    <row r="222" spans="1:17" x14ac:dyDescent="0.35">
      <c r="A222" s="13" t="s">
        <v>46</v>
      </c>
      <c r="B222" s="12">
        <v>2022</v>
      </c>
      <c r="C222" s="10">
        <v>0.6</v>
      </c>
      <c r="D222" s="10">
        <v>0</v>
      </c>
      <c r="E222" s="12" t="s">
        <v>41</v>
      </c>
      <c r="F222" s="10">
        <v>0</v>
      </c>
      <c r="G222" s="10">
        <v>0</v>
      </c>
      <c r="H222" s="10">
        <v>2.65</v>
      </c>
      <c r="I222" s="12" t="s">
        <v>38</v>
      </c>
      <c r="J222" s="13" t="s">
        <v>93</v>
      </c>
      <c r="K222" s="13" t="s">
        <v>47</v>
      </c>
      <c r="Q222" s="4"/>
    </row>
    <row r="223" spans="1:17" x14ac:dyDescent="0.35">
      <c r="A223" s="13" t="s">
        <v>46</v>
      </c>
      <c r="B223" s="12">
        <v>2022</v>
      </c>
      <c r="C223" s="10">
        <v>0.6</v>
      </c>
      <c r="D223" s="10">
        <v>0</v>
      </c>
      <c r="E223" s="12" t="s">
        <v>41</v>
      </c>
      <c r="F223" s="10">
        <v>0</v>
      </c>
      <c r="G223" s="10">
        <v>0</v>
      </c>
      <c r="H223" s="10">
        <v>2.65</v>
      </c>
      <c r="I223" s="12" t="s">
        <v>38</v>
      </c>
      <c r="J223" s="13" t="s">
        <v>94</v>
      </c>
      <c r="K223" s="13" t="s">
        <v>47</v>
      </c>
      <c r="Q223" s="4"/>
    </row>
    <row r="224" spans="1:17" x14ac:dyDescent="0.35">
      <c r="A224" s="13" t="s">
        <v>46</v>
      </c>
      <c r="B224" s="12">
        <v>2022</v>
      </c>
      <c r="C224" s="10">
        <v>0.6</v>
      </c>
      <c r="D224" s="10">
        <v>0</v>
      </c>
      <c r="E224" s="12" t="s">
        <v>41</v>
      </c>
      <c r="F224" s="10">
        <v>0</v>
      </c>
      <c r="G224" s="10">
        <v>0</v>
      </c>
      <c r="H224" s="10">
        <v>2.65</v>
      </c>
      <c r="I224" s="12" t="s">
        <v>38</v>
      </c>
      <c r="J224" s="13" t="s">
        <v>95</v>
      </c>
      <c r="K224" s="13" t="s">
        <v>47</v>
      </c>
      <c r="Q224" s="4"/>
    </row>
    <row r="225" spans="1:17" x14ac:dyDescent="0.35">
      <c r="A225" s="13" t="s">
        <v>46</v>
      </c>
      <c r="B225" s="12">
        <v>2022</v>
      </c>
      <c r="C225" s="10">
        <v>1.25</v>
      </c>
      <c r="D225" s="10">
        <v>0</v>
      </c>
      <c r="E225" s="12" t="s">
        <v>41</v>
      </c>
      <c r="F225" s="10">
        <v>0</v>
      </c>
      <c r="G225" s="10">
        <v>0</v>
      </c>
      <c r="H225" s="10">
        <v>2.65</v>
      </c>
      <c r="I225" s="12" t="s">
        <v>38</v>
      </c>
      <c r="J225" s="13" t="s">
        <v>96</v>
      </c>
      <c r="K225" s="13" t="s">
        <v>47</v>
      </c>
      <c r="Q225" s="4"/>
    </row>
    <row r="226" spans="1:17" x14ac:dyDescent="0.35">
      <c r="A226" s="13" t="s">
        <v>46</v>
      </c>
      <c r="B226" s="12">
        <v>2022</v>
      </c>
      <c r="C226" s="10">
        <v>3.2</v>
      </c>
      <c r="D226" s="10">
        <v>0</v>
      </c>
      <c r="E226" s="12" t="s">
        <v>41</v>
      </c>
      <c r="F226" s="10">
        <v>0</v>
      </c>
      <c r="G226" s="10">
        <v>0</v>
      </c>
      <c r="H226" s="10">
        <v>2.65</v>
      </c>
      <c r="I226" s="12" t="s">
        <v>38</v>
      </c>
      <c r="J226" s="13" t="s">
        <v>97</v>
      </c>
      <c r="K226" s="13" t="s">
        <v>47</v>
      </c>
    </row>
    <row r="227" spans="1:17" x14ac:dyDescent="0.35">
      <c r="A227" s="13" t="s">
        <v>46</v>
      </c>
      <c r="B227" s="12">
        <v>2023</v>
      </c>
      <c r="C227" s="10">
        <v>3.75</v>
      </c>
      <c r="D227" s="10">
        <v>0</v>
      </c>
      <c r="E227" s="12" t="s">
        <v>41</v>
      </c>
      <c r="F227" s="10">
        <v>0</v>
      </c>
      <c r="G227" s="10">
        <v>0</v>
      </c>
      <c r="H227" s="10">
        <v>2.65</v>
      </c>
      <c r="I227" s="12" t="s">
        <v>38</v>
      </c>
      <c r="J227" s="13" t="s">
        <v>98</v>
      </c>
      <c r="K227" s="13" t="s">
        <v>47</v>
      </c>
    </row>
    <row r="228" spans="1:17" x14ac:dyDescent="0.35">
      <c r="A228" s="13" t="s">
        <v>46</v>
      </c>
      <c r="B228" s="12">
        <v>2023</v>
      </c>
      <c r="C228" s="10">
        <v>0.8</v>
      </c>
      <c r="D228" s="10">
        <v>0</v>
      </c>
      <c r="E228" s="12" t="s">
        <v>41</v>
      </c>
      <c r="F228" s="10">
        <v>0</v>
      </c>
      <c r="G228" s="10">
        <v>0</v>
      </c>
      <c r="H228" s="10">
        <v>2.65</v>
      </c>
      <c r="I228" s="12" t="s">
        <v>38</v>
      </c>
      <c r="J228" s="13" t="s">
        <v>99</v>
      </c>
      <c r="K228" s="13" t="s">
        <v>47</v>
      </c>
      <c r="Q228" s="4"/>
    </row>
    <row r="229" spans="1:17" x14ac:dyDescent="0.35">
      <c r="A229" s="13" t="s">
        <v>46</v>
      </c>
      <c r="B229" s="12">
        <v>2023</v>
      </c>
      <c r="C229" s="10">
        <v>1.25</v>
      </c>
      <c r="D229" s="10">
        <v>0</v>
      </c>
      <c r="E229" s="12" t="s">
        <v>41</v>
      </c>
      <c r="F229" s="10">
        <v>0</v>
      </c>
      <c r="G229" s="10">
        <v>0</v>
      </c>
      <c r="H229" s="10">
        <v>2.65</v>
      </c>
      <c r="I229" s="12" t="s">
        <v>38</v>
      </c>
      <c r="J229" s="13" t="s">
        <v>100</v>
      </c>
      <c r="K229" s="13" t="s">
        <v>47</v>
      </c>
      <c r="Q229" s="4"/>
    </row>
    <row r="230" spans="1:17" x14ac:dyDescent="0.35">
      <c r="A230" s="13" t="s">
        <v>46</v>
      </c>
      <c r="B230" s="12">
        <v>2023</v>
      </c>
      <c r="C230" s="10">
        <v>1.25</v>
      </c>
      <c r="D230" s="10">
        <v>0</v>
      </c>
      <c r="E230" s="12" t="s">
        <v>41</v>
      </c>
      <c r="F230" s="10">
        <v>0</v>
      </c>
      <c r="G230" s="10">
        <v>0</v>
      </c>
      <c r="H230" s="10">
        <v>2.65</v>
      </c>
      <c r="I230" s="12" t="s">
        <v>38</v>
      </c>
      <c r="J230" s="13" t="s">
        <v>101</v>
      </c>
      <c r="K230" s="13" t="s">
        <v>47</v>
      </c>
      <c r="Q230" s="4"/>
    </row>
    <row r="231" spans="1:17" x14ac:dyDescent="0.35">
      <c r="A231" s="13" t="s">
        <v>46</v>
      </c>
      <c r="B231" s="12">
        <v>2023</v>
      </c>
      <c r="C231" s="10">
        <v>1.25</v>
      </c>
      <c r="D231" s="10">
        <v>0</v>
      </c>
      <c r="E231" s="12" t="s">
        <v>41</v>
      </c>
      <c r="F231" s="10">
        <v>0</v>
      </c>
      <c r="G231" s="10">
        <v>0</v>
      </c>
      <c r="H231" s="10">
        <v>2.65</v>
      </c>
      <c r="I231" s="12" t="s">
        <v>38</v>
      </c>
      <c r="J231" s="13" t="s">
        <v>102</v>
      </c>
      <c r="K231" s="13" t="s">
        <v>47</v>
      </c>
      <c r="Q231" s="4"/>
    </row>
    <row r="232" spans="1:17" x14ac:dyDescent="0.35">
      <c r="A232" s="13" t="s">
        <v>46</v>
      </c>
      <c r="B232" s="12">
        <v>2023</v>
      </c>
      <c r="C232" s="10">
        <v>12.8</v>
      </c>
      <c r="D232" s="10">
        <v>0</v>
      </c>
      <c r="E232" s="12" t="s">
        <v>41</v>
      </c>
      <c r="F232" s="10">
        <v>0</v>
      </c>
      <c r="G232" s="10">
        <v>0</v>
      </c>
      <c r="H232" s="10">
        <v>2.65</v>
      </c>
      <c r="I232" s="12" t="s">
        <v>38</v>
      </c>
      <c r="J232" s="13" t="s">
        <v>103</v>
      </c>
      <c r="K232" s="13" t="s">
        <v>47</v>
      </c>
    </row>
    <row r="233" spans="1:17" x14ac:dyDescent="0.35">
      <c r="A233" s="13" t="s">
        <v>46</v>
      </c>
      <c r="B233" s="12">
        <v>2018</v>
      </c>
      <c r="C233" s="10">
        <v>75</v>
      </c>
      <c r="D233" s="10">
        <v>0</v>
      </c>
      <c r="E233" s="12" t="s">
        <v>6</v>
      </c>
      <c r="F233" s="10">
        <v>0</v>
      </c>
      <c r="G233" s="10">
        <v>0</v>
      </c>
      <c r="H233" s="10">
        <v>2.85</v>
      </c>
      <c r="I233" s="12" t="s">
        <v>38</v>
      </c>
      <c r="J233" s="13" t="s">
        <v>33</v>
      </c>
      <c r="K233" s="13" t="s">
        <v>47</v>
      </c>
      <c r="Q233" s="4"/>
    </row>
    <row r="234" spans="1:17" x14ac:dyDescent="0.35">
      <c r="A234" s="13" t="s">
        <v>46</v>
      </c>
      <c r="B234" s="12">
        <v>2018</v>
      </c>
      <c r="C234" s="10">
        <v>75</v>
      </c>
      <c r="D234" s="10">
        <v>0</v>
      </c>
      <c r="E234" s="12" t="s">
        <v>6</v>
      </c>
      <c r="F234" s="10">
        <v>0</v>
      </c>
      <c r="G234" s="10">
        <v>0</v>
      </c>
      <c r="H234" s="10">
        <v>2.85</v>
      </c>
      <c r="I234" s="12" t="s">
        <v>38</v>
      </c>
      <c r="J234" s="13" t="s">
        <v>69</v>
      </c>
      <c r="K234" s="13" t="s">
        <v>47</v>
      </c>
      <c r="Q234" s="4"/>
    </row>
    <row r="235" spans="1:17" x14ac:dyDescent="0.35">
      <c r="A235" s="13" t="s">
        <v>46</v>
      </c>
      <c r="B235" s="12">
        <v>2018</v>
      </c>
      <c r="C235" s="10">
        <v>50</v>
      </c>
      <c r="D235" s="10">
        <v>0</v>
      </c>
      <c r="E235" s="12" t="s">
        <v>6</v>
      </c>
      <c r="F235" s="10">
        <v>0</v>
      </c>
      <c r="G235" s="10">
        <v>0</v>
      </c>
      <c r="H235" s="10">
        <v>2.86</v>
      </c>
      <c r="I235" s="12" t="s">
        <v>38</v>
      </c>
      <c r="J235" s="13" t="s">
        <v>70</v>
      </c>
      <c r="K235" s="13" t="s">
        <v>47</v>
      </c>
      <c r="Q235" s="4"/>
    </row>
    <row r="236" spans="1:17" x14ac:dyDescent="0.35">
      <c r="A236" s="13" t="s">
        <v>46</v>
      </c>
      <c r="B236" s="12">
        <v>2018</v>
      </c>
      <c r="C236" s="10">
        <v>100</v>
      </c>
      <c r="D236" s="10">
        <v>0</v>
      </c>
      <c r="E236" s="12" t="s">
        <v>6</v>
      </c>
      <c r="F236" s="10">
        <v>0</v>
      </c>
      <c r="G236" s="10">
        <v>0</v>
      </c>
      <c r="H236" s="10">
        <v>2.86</v>
      </c>
      <c r="I236" s="12" t="s">
        <v>38</v>
      </c>
      <c r="J236" s="13" t="s">
        <v>71</v>
      </c>
      <c r="K236" s="13" t="s">
        <v>47</v>
      </c>
      <c r="Q236" s="4"/>
    </row>
    <row r="237" spans="1:17" x14ac:dyDescent="0.35">
      <c r="A237" s="13" t="s">
        <v>46</v>
      </c>
      <c r="B237" s="12">
        <v>2018</v>
      </c>
      <c r="C237" s="10">
        <v>76</v>
      </c>
      <c r="D237" s="10">
        <v>0</v>
      </c>
      <c r="E237" s="12" t="s">
        <v>6</v>
      </c>
      <c r="F237" s="10">
        <v>0</v>
      </c>
      <c r="G237" s="10">
        <v>0</v>
      </c>
      <c r="H237" s="10">
        <v>2.86</v>
      </c>
      <c r="I237" s="12" t="s">
        <v>38</v>
      </c>
      <c r="J237" s="13" t="s">
        <v>72</v>
      </c>
      <c r="K237" s="13" t="s">
        <v>47</v>
      </c>
    </row>
    <row r="238" spans="1:17" x14ac:dyDescent="0.35">
      <c r="A238" s="13" t="s">
        <v>46</v>
      </c>
      <c r="B238" s="12">
        <v>2018</v>
      </c>
      <c r="C238" s="10">
        <v>124</v>
      </c>
      <c r="D238" s="10">
        <v>0</v>
      </c>
      <c r="E238" s="12" t="s">
        <v>6</v>
      </c>
      <c r="F238" s="10">
        <v>0</v>
      </c>
      <c r="G238" s="10">
        <v>0</v>
      </c>
      <c r="H238" s="10">
        <v>2.87</v>
      </c>
      <c r="I238" s="12" t="s">
        <v>38</v>
      </c>
      <c r="J238" s="13" t="s">
        <v>73</v>
      </c>
      <c r="K238" s="13" t="s">
        <v>47</v>
      </c>
      <c r="Q238" s="4"/>
    </row>
    <row r="239" spans="1:17" x14ac:dyDescent="0.35">
      <c r="A239" s="13" t="s">
        <v>122</v>
      </c>
      <c r="B239" s="12">
        <v>2017</v>
      </c>
      <c r="C239" s="10">
        <v>50</v>
      </c>
      <c r="D239" s="10">
        <v>0</v>
      </c>
      <c r="E239" s="12" t="s">
        <v>6</v>
      </c>
      <c r="F239" s="10">
        <v>0</v>
      </c>
      <c r="G239" s="10">
        <v>2.44</v>
      </c>
      <c r="H239" s="10">
        <v>2.5099999999999998</v>
      </c>
      <c r="I239" s="12" t="s">
        <v>38</v>
      </c>
      <c r="J239" s="13" t="s">
        <v>39</v>
      </c>
      <c r="K239" s="13" t="s">
        <v>123</v>
      </c>
      <c r="Q239" s="4"/>
    </row>
    <row r="240" spans="1:17" x14ac:dyDescent="0.35">
      <c r="A240" s="13" t="s">
        <v>122</v>
      </c>
      <c r="B240" s="12">
        <v>2018</v>
      </c>
      <c r="C240" s="10">
        <v>100</v>
      </c>
      <c r="D240" s="10">
        <v>0</v>
      </c>
      <c r="E240" s="12" t="s">
        <v>6</v>
      </c>
      <c r="F240" s="10">
        <v>0</v>
      </c>
      <c r="G240" s="10">
        <v>2.5099999999999998</v>
      </c>
      <c r="H240" s="10">
        <v>2.58</v>
      </c>
      <c r="I240" s="12" t="s">
        <v>38</v>
      </c>
      <c r="J240" s="13" t="s">
        <v>39</v>
      </c>
      <c r="K240" s="13" t="s">
        <v>123</v>
      </c>
      <c r="Q240" s="4"/>
    </row>
    <row r="241" spans="1:17" x14ac:dyDescent="0.35">
      <c r="A241" s="13" t="s">
        <v>122</v>
      </c>
      <c r="B241" s="12">
        <v>2017</v>
      </c>
      <c r="C241" s="10">
        <v>100</v>
      </c>
      <c r="D241" s="10">
        <v>0</v>
      </c>
      <c r="E241" s="12" t="s">
        <v>6</v>
      </c>
      <c r="F241" s="10">
        <v>0</v>
      </c>
      <c r="G241" s="10">
        <v>2.65</v>
      </c>
      <c r="H241" s="10">
        <v>2.72</v>
      </c>
      <c r="I241" s="12" t="s">
        <v>38</v>
      </c>
      <c r="J241" s="13" t="s">
        <v>39</v>
      </c>
      <c r="K241" s="13" t="s">
        <v>123</v>
      </c>
      <c r="Q241" s="4"/>
    </row>
    <row r="242" spans="1:17" x14ac:dyDescent="0.35">
      <c r="A242" s="13" t="s">
        <v>122</v>
      </c>
      <c r="B242" s="12">
        <v>2019</v>
      </c>
      <c r="C242" s="10">
        <v>50</v>
      </c>
      <c r="D242" s="10">
        <v>0</v>
      </c>
      <c r="E242" s="12" t="s">
        <v>6</v>
      </c>
      <c r="F242" s="10">
        <v>0</v>
      </c>
      <c r="G242" s="10">
        <v>2.82</v>
      </c>
      <c r="H242" s="10">
        <v>2.89</v>
      </c>
      <c r="I242" s="12" t="s">
        <v>38</v>
      </c>
      <c r="J242" s="13" t="s">
        <v>39</v>
      </c>
      <c r="K242" s="13" t="s">
        <v>123</v>
      </c>
    </row>
    <row r="243" spans="1:17" x14ac:dyDescent="0.35">
      <c r="A243" s="13" t="s">
        <v>122</v>
      </c>
      <c r="B243" s="12">
        <v>2023</v>
      </c>
      <c r="C243" s="10">
        <v>100</v>
      </c>
      <c r="D243" s="10">
        <v>0</v>
      </c>
      <c r="E243" s="12" t="s">
        <v>6</v>
      </c>
      <c r="F243" s="10">
        <v>0</v>
      </c>
      <c r="G243" s="10">
        <v>2.9</v>
      </c>
      <c r="H243" s="10">
        <v>2.97</v>
      </c>
      <c r="I243" s="12" t="s">
        <v>38</v>
      </c>
      <c r="J243" s="13" t="s">
        <v>39</v>
      </c>
      <c r="K243" s="13" t="s">
        <v>123</v>
      </c>
    </row>
    <row r="244" spans="1:17" x14ac:dyDescent="0.35">
      <c r="A244" s="13" t="s">
        <v>122</v>
      </c>
      <c r="B244" s="12">
        <v>2023</v>
      </c>
      <c r="C244" s="10">
        <v>500</v>
      </c>
      <c r="D244" s="10">
        <v>0</v>
      </c>
      <c r="E244" s="12" t="s">
        <v>6</v>
      </c>
      <c r="F244" s="10">
        <v>0</v>
      </c>
      <c r="G244" s="10">
        <v>2.95</v>
      </c>
      <c r="H244" s="10">
        <v>3.02</v>
      </c>
      <c r="I244" s="12" t="s">
        <v>38</v>
      </c>
      <c r="J244" s="13" t="s">
        <v>39</v>
      </c>
      <c r="K244" s="13" t="s">
        <v>123</v>
      </c>
      <c r="Q244" s="4"/>
    </row>
    <row r="245" spans="1:17" x14ac:dyDescent="0.35">
      <c r="A245" s="13" t="s">
        <v>122</v>
      </c>
      <c r="B245" s="12">
        <v>2017</v>
      </c>
      <c r="C245" s="10">
        <v>50</v>
      </c>
      <c r="D245" s="10">
        <v>0</v>
      </c>
      <c r="E245" s="12" t="s">
        <v>6</v>
      </c>
      <c r="F245" s="10">
        <v>0</v>
      </c>
      <c r="G245" s="10">
        <v>3.46</v>
      </c>
      <c r="H245" s="10">
        <v>3.53</v>
      </c>
      <c r="I245" s="12" t="s">
        <v>38</v>
      </c>
      <c r="J245" s="13" t="s">
        <v>84</v>
      </c>
      <c r="K245" s="13" t="s">
        <v>123</v>
      </c>
      <c r="Q245" s="4"/>
    </row>
    <row r="246" spans="1:17" x14ac:dyDescent="0.35">
      <c r="A246" s="13" t="s">
        <v>37</v>
      </c>
      <c r="B246" s="12">
        <v>2021</v>
      </c>
      <c r="C246" s="10">
        <v>100</v>
      </c>
      <c r="D246" s="10">
        <v>0</v>
      </c>
      <c r="E246" s="12" t="s">
        <v>6</v>
      </c>
      <c r="F246" s="10">
        <v>0</v>
      </c>
      <c r="G246" s="10">
        <v>0</v>
      </c>
      <c r="H246" s="10">
        <v>2.84</v>
      </c>
      <c r="I246" s="12" t="s">
        <v>38</v>
      </c>
      <c r="J246" s="13" t="s">
        <v>39</v>
      </c>
      <c r="K246" s="13" t="s">
        <v>40</v>
      </c>
      <c r="Q246" s="4"/>
    </row>
    <row r="247" spans="1:17" x14ac:dyDescent="0.35">
      <c r="A247" s="13" t="s">
        <v>37</v>
      </c>
      <c r="B247" s="12">
        <v>2021</v>
      </c>
      <c r="C247" s="10">
        <v>80.099999999999994</v>
      </c>
      <c r="D247" s="10">
        <v>0</v>
      </c>
      <c r="E247" s="12" t="s">
        <v>6</v>
      </c>
      <c r="F247" s="10">
        <v>0</v>
      </c>
      <c r="G247" s="10">
        <v>0</v>
      </c>
      <c r="H247" s="10">
        <v>2.9</v>
      </c>
      <c r="I247" s="12" t="s">
        <v>38</v>
      </c>
      <c r="J247" s="13" t="s">
        <v>39</v>
      </c>
      <c r="K247" s="13" t="s">
        <v>40</v>
      </c>
      <c r="Q247" s="4"/>
    </row>
    <row r="248" spans="1:17" x14ac:dyDescent="0.35">
      <c r="A248" s="13" t="s">
        <v>37</v>
      </c>
      <c r="B248" s="12">
        <v>2021</v>
      </c>
      <c r="C248" s="10">
        <v>60.54</v>
      </c>
      <c r="D248" s="10">
        <v>0</v>
      </c>
      <c r="E248" s="12" t="s">
        <v>6</v>
      </c>
      <c r="F248" s="10">
        <v>0</v>
      </c>
      <c r="G248" s="10">
        <v>0</v>
      </c>
      <c r="H248" s="10">
        <v>2.91</v>
      </c>
      <c r="I248" s="12" t="s">
        <v>38</v>
      </c>
      <c r="J248" s="13" t="s">
        <v>39</v>
      </c>
      <c r="K248" s="13" t="s">
        <v>40</v>
      </c>
    </row>
    <row r="249" spans="1:17" x14ac:dyDescent="0.35">
      <c r="A249" s="13" t="s">
        <v>4</v>
      </c>
      <c r="B249" s="12">
        <v>2018</v>
      </c>
      <c r="C249" s="40">
        <f t="shared" ref="C249:C254" si="10">D249/8.76</f>
        <v>446.23287671232879</v>
      </c>
      <c r="D249" s="40">
        <v>3909</v>
      </c>
      <c r="E249" s="12" t="s">
        <v>6</v>
      </c>
      <c r="F249" s="10">
        <v>2.27</v>
      </c>
      <c r="G249" s="10">
        <f>H249-F249</f>
        <v>0</v>
      </c>
      <c r="H249" s="40">
        <v>2.27</v>
      </c>
      <c r="I249" s="12" t="s">
        <v>38</v>
      </c>
      <c r="J249" s="13" t="s">
        <v>133</v>
      </c>
      <c r="K249" s="13" t="s">
        <v>11</v>
      </c>
      <c r="Q249" s="4"/>
    </row>
    <row r="250" spans="1:17" x14ac:dyDescent="0.35">
      <c r="A250" s="13" t="s">
        <v>4</v>
      </c>
      <c r="B250" s="12">
        <v>2019</v>
      </c>
      <c r="C250" s="40">
        <f t="shared" si="10"/>
        <v>438.01369863013701</v>
      </c>
      <c r="D250" s="40">
        <v>3837</v>
      </c>
      <c r="E250" s="12" t="s">
        <v>6</v>
      </c>
      <c r="F250" s="10">
        <v>2.67</v>
      </c>
      <c r="G250" s="10">
        <f>H250-F250</f>
        <v>0</v>
      </c>
      <c r="H250" s="40">
        <v>2.67</v>
      </c>
      <c r="I250" s="12" t="s">
        <v>38</v>
      </c>
      <c r="J250" s="13" t="s">
        <v>133</v>
      </c>
      <c r="K250" s="13" t="s">
        <v>11</v>
      </c>
      <c r="Q250" s="4"/>
    </row>
    <row r="251" spans="1:17" x14ac:dyDescent="0.35">
      <c r="A251" s="13" t="s">
        <v>4</v>
      </c>
      <c r="B251" s="12">
        <v>2014</v>
      </c>
      <c r="C251" s="40">
        <f t="shared" si="10"/>
        <v>596.80365296803654</v>
      </c>
      <c r="D251" s="40">
        <v>5228</v>
      </c>
      <c r="E251" s="12" t="s">
        <v>6</v>
      </c>
      <c r="F251" s="10">
        <v>0</v>
      </c>
      <c r="G251" s="10">
        <v>0</v>
      </c>
      <c r="H251" s="10">
        <v>3.29</v>
      </c>
      <c r="I251" s="12" t="s">
        <v>38</v>
      </c>
      <c r="J251" s="13" t="s">
        <v>133</v>
      </c>
      <c r="K251" s="13" t="s">
        <v>11</v>
      </c>
      <c r="Q251" s="4"/>
    </row>
    <row r="252" spans="1:17" x14ac:dyDescent="0.35">
      <c r="A252" s="13" t="s">
        <v>4</v>
      </c>
      <c r="B252" s="12">
        <v>2015</v>
      </c>
      <c r="C252" s="40">
        <f t="shared" si="10"/>
        <v>815.63926940639271</v>
      </c>
      <c r="D252" s="10">
        <v>7145</v>
      </c>
      <c r="E252" s="12" t="s">
        <v>6</v>
      </c>
      <c r="F252" s="10">
        <v>0</v>
      </c>
      <c r="G252" s="10">
        <v>0</v>
      </c>
      <c r="H252" s="10">
        <v>3.29</v>
      </c>
      <c r="I252" s="12" t="s">
        <v>38</v>
      </c>
      <c r="J252" s="13" t="s">
        <v>133</v>
      </c>
      <c r="K252" s="13" t="s">
        <v>11</v>
      </c>
      <c r="Q252" s="4"/>
    </row>
    <row r="253" spans="1:17" x14ac:dyDescent="0.35">
      <c r="A253" s="13" t="s">
        <v>4</v>
      </c>
      <c r="B253" s="12">
        <v>2017</v>
      </c>
      <c r="C253" s="40">
        <f t="shared" si="10"/>
        <v>391.32420091324201</v>
      </c>
      <c r="D253" s="40">
        <v>3428</v>
      </c>
      <c r="E253" s="12" t="s">
        <v>6</v>
      </c>
      <c r="F253" s="10">
        <v>3.5</v>
      </c>
      <c r="G253" s="10">
        <f>H253-F253</f>
        <v>0</v>
      </c>
      <c r="H253" s="40">
        <v>3.5</v>
      </c>
      <c r="I253" s="12" t="s">
        <v>38</v>
      </c>
      <c r="J253" s="13" t="s">
        <v>133</v>
      </c>
      <c r="K253" s="13" t="s">
        <v>11</v>
      </c>
    </row>
    <row r="254" spans="1:17" x14ac:dyDescent="0.35">
      <c r="A254" s="13" t="s">
        <v>4</v>
      </c>
      <c r="B254" s="12">
        <v>2020</v>
      </c>
      <c r="C254" s="40">
        <f t="shared" si="10"/>
        <v>425.91324200913243</v>
      </c>
      <c r="D254" s="40">
        <v>3731</v>
      </c>
      <c r="E254" s="12" t="s">
        <v>6</v>
      </c>
      <c r="F254" s="10">
        <v>3.71</v>
      </c>
      <c r="G254" s="10">
        <f>H254-F254</f>
        <v>0</v>
      </c>
      <c r="H254" s="40">
        <v>3.71</v>
      </c>
      <c r="I254" s="12" t="s">
        <v>38</v>
      </c>
      <c r="J254" s="13" t="s">
        <v>133</v>
      </c>
      <c r="K254" s="13" t="s">
        <v>11</v>
      </c>
      <c r="Q254" s="4"/>
    </row>
  </sheetData>
  <autoFilter ref="A2:K254" xr:uid="{72F44B31-5A73-4A65-9455-F38F9B8A9BF1}"/>
  <sortState xmlns:xlrd2="http://schemas.microsoft.com/office/spreadsheetml/2017/richdata2" ref="A18:K250">
    <sortCondition ref="H18:H250"/>
  </sortState>
  <mergeCells count="3">
    <mergeCell ref="A1:K1"/>
    <mergeCell ref="O9:P9"/>
    <mergeCell ref="O10:P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0B226-4AAC-428D-86EE-EE3F54095C3B}">
  <dimension ref="A1:S96"/>
  <sheetViews>
    <sheetView zoomScale="80" zoomScaleNormal="80" workbookViewId="0">
      <selection activeCell="I19" sqref="I19"/>
    </sheetView>
  </sheetViews>
  <sheetFormatPr defaultRowHeight="14.5" x14ac:dyDescent="0.35"/>
  <cols>
    <col min="1" max="1" width="16.453125" bestFit="1" customWidth="1"/>
    <col min="2" max="2" width="22.36328125" bestFit="1" customWidth="1"/>
    <col min="3" max="3" width="22.7265625" bestFit="1" customWidth="1"/>
    <col min="4" max="4" width="20.90625" bestFit="1" customWidth="1"/>
    <col min="9" max="10" width="8.81640625" customWidth="1"/>
    <col min="11" max="11" width="9.453125" customWidth="1"/>
    <col min="12" max="12" width="0.1796875" hidden="1" customWidth="1"/>
    <col min="13" max="13" width="3.6328125" style="33" hidden="1" customWidth="1"/>
    <col min="14" max="14" width="17.36328125" customWidth="1"/>
    <col min="15" max="15" width="11" customWidth="1"/>
  </cols>
  <sheetData>
    <row r="1" spans="1:19" ht="14.5" customHeight="1" x14ac:dyDescent="0.35">
      <c r="A1" s="111" t="s">
        <v>136</v>
      </c>
      <c r="B1" s="111"/>
      <c r="C1" s="111"/>
      <c r="D1" s="111"/>
      <c r="E1" s="111"/>
      <c r="F1" s="111"/>
      <c r="G1" s="111"/>
      <c r="H1" s="111"/>
      <c r="I1" s="111"/>
      <c r="J1" s="111"/>
      <c r="K1" s="111"/>
      <c r="L1" s="111"/>
      <c r="M1" s="111"/>
      <c r="N1" s="111"/>
      <c r="O1" s="111"/>
      <c r="P1" s="70"/>
      <c r="Q1" s="70"/>
      <c r="R1" s="70"/>
      <c r="S1" s="71"/>
    </row>
    <row r="2" spans="1:19" ht="14.5" customHeight="1" x14ac:dyDescent="0.35">
      <c r="A2" s="111"/>
      <c r="B2" s="111"/>
      <c r="C2" s="111"/>
      <c r="D2" s="111"/>
      <c r="E2" s="111"/>
      <c r="F2" s="111"/>
      <c r="G2" s="111"/>
      <c r="H2" s="111"/>
      <c r="I2" s="111"/>
      <c r="J2" s="111"/>
      <c r="K2" s="111"/>
      <c r="L2" s="111"/>
      <c r="M2" s="111"/>
      <c r="N2" s="111"/>
      <c r="O2" s="111"/>
      <c r="P2" s="70"/>
      <c r="Q2" s="70"/>
      <c r="R2" s="70"/>
      <c r="S2" s="71"/>
    </row>
    <row r="3" spans="1:19" ht="14.5" customHeight="1" x14ac:dyDescent="0.35">
      <c r="A3" s="111"/>
      <c r="B3" s="111"/>
      <c r="C3" s="111"/>
      <c r="D3" s="111"/>
      <c r="E3" s="111"/>
      <c r="F3" s="111"/>
      <c r="G3" s="111"/>
      <c r="H3" s="111"/>
      <c r="I3" s="111"/>
      <c r="J3" s="111"/>
      <c r="K3" s="111"/>
      <c r="L3" s="111"/>
      <c r="M3" s="111"/>
      <c r="N3" s="111"/>
      <c r="O3" s="111"/>
      <c r="P3" s="70"/>
      <c r="Q3" s="70"/>
      <c r="R3" s="70"/>
      <c r="S3" s="71"/>
    </row>
    <row r="4" spans="1:19" x14ac:dyDescent="0.35">
      <c r="A4" s="21" t="s">
        <v>135</v>
      </c>
      <c r="B4" t="s">
        <v>167</v>
      </c>
      <c r="C4" t="s">
        <v>166</v>
      </c>
      <c r="D4" s="41" t="s">
        <v>165</v>
      </c>
      <c r="E4" s="33"/>
      <c r="F4" s="33"/>
      <c r="G4" s="33"/>
      <c r="H4" s="33"/>
      <c r="I4" s="33"/>
      <c r="J4" s="33"/>
      <c r="K4" s="33"/>
      <c r="M4" s="112" t="s">
        <v>137</v>
      </c>
      <c r="N4" s="113"/>
      <c r="O4" s="113"/>
      <c r="P4" s="113"/>
      <c r="Q4" s="113"/>
      <c r="R4" s="33"/>
      <c r="S4" s="43"/>
    </row>
    <row r="5" spans="1:19" x14ac:dyDescent="0.35">
      <c r="A5" s="6" t="s">
        <v>8</v>
      </c>
      <c r="B5" s="25">
        <v>2.06</v>
      </c>
      <c r="C5" s="25">
        <v>4.42</v>
      </c>
      <c r="D5" s="42">
        <v>3.207205882352941</v>
      </c>
      <c r="E5" s="33"/>
      <c r="F5" s="33"/>
      <c r="G5" s="33"/>
      <c r="H5" s="33"/>
      <c r="I5" s="33"/>
      <c r="J5" s="33"/>
      <c r="K5" s="33"/>
      <c r="M5" s="113"/>
      <c r="N5" s="113"/>
      <c r="O5" s="113"/>
      <c r="P5" s="113"/>
      <c r="Q5" s="113"/>
      <c r="R5" s="33"/>
      <c r="S5" s="43"/>
    </row>
    <row r="6" spans="1:19" x14ac:dyDescent="0.35">
      <c r="A6" s="7" t="s">
        <v>4</v>
      </c>
      <c r="B6" s="25">
        <v>2.06</v>
      </c>
      <c r="C6" s="25">
        <v>4.42</v>
      </c>
      <c r="D6" s="42">
        <v>3.207205882352941</v>
      </c>
      <c r="E6" s="33"/>
      <c r="F6" s="33"/>
      <c r="G6" s="33"/>
      <c r="H6" s="33"/>
      <c r="I6" s="33"/>
      <c r="J6" s="33"/>
      <c r="K6" s="33"/>
      <c r="N6" s="33"/>
      <c r="O6" s="33"/>
      <c r="P6" s="33"/>
      <c r="Q6" s="33"/>
      <c r="R6" s="33"/>
      <c r="S6" s="43"/>
    </row>
    <row r="7" spans="1:19" ht="14.5" customHeight="1" x14ac:dyDescent="0.35">
      <c r="A7" s="8">
        <v>2014</v>
      </c>
      <c r="B7" s="25">
        <v>2.06</v>
      </c>
      <c r="C7" s="25">
        <v>3.46</v>
      </c>
      <c r="D7" s="42">
        <v>2.82</v>
      </c>
      <c r="E7" s="33"/>
      <c r="F7" s="33"/>
      <c r="G7" s="33"/>
      <c r="H7" s="33"/>
      <c r="I7" s="33"/>
      <c r="J7" s="33"/>
      <c r="K7" s="33"/>
      <c r="N7" s="33"/>
      <c r="O7" s="33"/>
      <c r="P7" s="33"/>
      <c r="Q7" s="33"/>
      <c r="R7" s="33"/>
      <c r="S7" s="43"/>
    </row>
    <row r="8" spans="1:19" x14ac:dyDescent="0.35">
      <c r="A8" s="8">
        <v>2015</v>
      </c>
      <c r="B8" s="25">
        <v>2.08</v>
      </c>
      <c r="C8" s="25">
        <v>3.2</v>
      </c>
      <c r="D8" s="42">
        <v>2.8024999999999998</v>
      </c>
      <c r="E8" s="33"/>
      <c r="F8" s="33"/>
      <c r="G8" s="33"/>
      <c r="H8" s="33"/>
      <c r="I8" s="33"/>
      <c r="J8" s="33"/>
      <c r="K8" s="33"/>
      <c r="N8" s="33"/>
      <c r="O8" s="33"/>
      <c r="P8" s="33"/>
      <c r="Q8" s="33"/>
      <c r="R8" s="33"/>
      <c r="S8" s="43"/>
    </row>
    <row r="9" spans="1:19" x14ac:dyDescent="0.35">
      <c r="A9" s="8">
        <v>2016</v>
      </c>
      <c r="B9" s="25">
        <v>2.12</v>
      </c>
      <c r="C9" s="25">
        <v>3.36</v>
      </c>
      <c r="D9" s="42">
        <v>2.9359999999999999</v>
      </c>
      <c r="E9" s="33"/>
      <c r="F9" s="33"/>
      <c r="G9" s="33"/>
      <c r="H9" s="33"/>
      <c r="I9" s="33"/>
      <c r="J9" s="33"/>
      <c r="K9" s="33"/>
      <c r="N9" s="33"/>
      <c r="O9" s="33"/>
      <c r="P9" s="33"/>
      <c r="Q9" s="33"/>
      <c r="R9" s="33"/>
      <c r="S9" s="43"/>
    </row>
    <row r="10" spans="1:19" x14ac:dyDescent="0.35">
      <c r="A10" s="8">
        <v>2017</v>
      </c>
      <c r="B10" s="25">
        <v>2.2200000000000002</v>
      </c>
      <c r="C10" s="25">
        <v>4.1100000000000003</v>
      </c>
      <c r="D10" s="42">
        <v>3.1540000000000004</v>
      </c>
      <c r="E10" s="33"/>
      <c r="F10" s="33"/>
      <c r="G10" s="33"/>
      <c r="H10" s="33"/>
      <c r="I10" s="33"/>
      <c r="J10" s="33"/>
      <c r="K10" s="33"/>
      <c r="N10" s="33"/>
      <c r="O10" s="33"/>
      <c r="P10" s="33"/>
      <c r="Q10" s="33"/>
      <c r="R10" s="33"/>
      <c r="S10" s="43"/>
    </row>
    <row r="11" spans="1:19" x14ac:dyDescent="0.35">
      <c r="A11" s="8">
        <v>2018</v>
      </c>
      <c r="B11" s="25">
        <v>3.28</v>
      </c>
      <c r="C11" s="25">
        <v>4.42</v>
      </c>
      <c r="D11" s="42">
        <v>3.8280000000000003</v>
      </c>
      <c r="E11" s="33"/>
      <c r="F11" s="33"/>
      <c r="G11" s="33"/>
      <c r="H11" s="33"/>
      <c r="I11" s="33"/>
      <c r="J11" s="33"/>
      <c r="K11" s="33"/>
      <c r="N11" s="33"/>
      <c r="O11" s="33"/>
      <c r="P11" s="33"/>
      <c r="Q11" s="33"/>
      <c r="R11" s="33"/>
      <c r="S11" s="43"/>
    </row>
    <row r="12" spans="1:19" x14ac:dyDescent="0.35">
      <c r="A12" s="8">
        <v>2019</v>
      </c>
      <c r="B12" s="25">
        <v>2.8</v>
      </c>
      <c r="C12" s="25">
        <v>4.1100000000000003</v>
      </c>
      <c r="D12" s="42">
        <v>3.472</v>
      </c>
      <c r="E12" s="33"/>
      <c r="F12" s="33"/>
      <c r="G12" s="33"/>
      <c r="H12" s="33"/>
      <c r="I12" s="33"/>
      <c r="J12" s="33"/>
      <c r="K12" s="33"/>
      <c r="N12" s="33"/>
      <c r="O12" s="33"/>
      <c r="P12" s="33"/>
      <c r="Q12" s="33"/>
      <c r="R12" s="33"/>
      <c r="S12" s="43"/>
    </row>
    <row r="13" spans="1:19" x14ac:dyDescent="0.35">
      <c r="A13" s="8">
        <v>2020</v>
      </c>
      <c r="B13" s="25">
        <v>2.6</v>
      </c>
      <c r="C13" s="25">
        <v>4.1900000000000004</v>
      </c>
      <c r="D13" s="42">
        <v>3.3570000000000002</v>
      </c>
      <c r="E13" s="33"/>
      <c r="F13" s="33"/>
      <c r="G13" s="33"/>
      <c r="H13" s="33"/>
      <c r="I13" s="33"/>
      <c r="J13" s="33"/>
      <c r="K13" s="33"/>
      <c r="N13" s="33"/>
      <c r="O13" s="33"/>
      <c r="P13" s="33"/>
      <c r="Q13" s="33"/>
      <c r="R13" s="33"/>
      <c r="S13" s="43"/>
    </row>
    <row r="14" spans="1:19" ht="24" customHeight="1" x14ac:dyDescent="0.35">
      <c r="A14" s="6" t="s">
        <v>107</v>
      </c>
      <c r="B14" s="25">
        <v>3.11</v>
      </c>
      <c r="C14" s="25">
        <v>6.95</v>
      </c>
      <c r="D14" s="42">
        <v>4.4947058823529407</v>
      </c>
      <c r="E14" s="33"/>
      <c r="F14" s="33"/>
      <c r="G14" s="33"/>
      <c r="H14" s="33"/>
      <c r="I14" s="33"/>
      <c r="J14" s="33"/>
      <c r="K14" s="33"/>
      <c r="N14" s="92" t="s">
        <v>194</v>
      </c>
      <c r="O14" s="110" t="s">
        <v>195</v>
      </c>
      <c r="P14" s="110"/>
      <c r="Q14" s="33"/>
      <c r="R14" s="33"/>
      <c r="S14" s="43"/>
    </row>
    <row r="15" spans="1:19" ht="24" customHeight="1" x14ac:dyDescent="0.35">
      <c r="A15" s="7" t="s">
        <v>46</v>
      </c>
      <c r="B15" s="25">
        <v>3.11</v>
      </c>
      <c r="C15" s="25">
        <v>6.95</v>
      </c>
      <c r="D15" s="42">
        <v>4.4947058823529407</v>
      </c>
      <c r="E15" s="33"/>
      <c r="F15" s="33"/>
      <c r="G15" s="33"/>
      <c r="H15" s="33"/>
      <c r="I15" s="33"/>
      <c r="J15" s="33"/>
      <c r="K15" s="33"/>
      <c r="N15" s="92" t="s">
        <v>196</v>
      </c>
      <c r="O15" s="110" t="s">
        <v>197</v>
      </c>
      <c r="P15" s="110"/>
      <c r="Q15" s="33"/>
      <c r="R15" s="33"/>
      <c r="S15" s="43"/>
    </row>
    <row r="16" spans="1:19" x14ac:dyDescent="0.35">
      <c r="A16" s="8">
        <v>2014</v>
      </c>
      <c r="B16" s="25">
        <v>3.11</v>
      </c>
      <c r="C16" s="25">
        <v>4.26</v>
      </c>
      <c r="D16" s="42">
        <v>3.6849999999999996</v>
      </c>
      <c r="E16" s="33"/>
      <c r="F16" s="33"/>
      <c r="G16" s="33"/>
      <c r="H16" s="33"/>
      <c r="I16" s="33"/>
      <c r="J16" s="33"/>
      <c r="K16" s="33"/>
      <c r="N16" s="33"/>
      <c r="O16" s="33"/>
      <c r="P16" s="33"/>
      <c r="Q16" s="33"/>
      <c r="R16" s="33"/>
      <c r="S16" s="43"/>
    </row>
    <row r="17" spans="1:19" x14ac:dyDescent="0.35">
      <c r="A17" s="8">
        <v>2015</v>
      </c>
      <c r="B17" s="25">
        <v>4.75</v>
      </c>
      <c r="C17" s="25">
        <v>4.75</v>
      </c>
      <c r="D17" s="42">
        <v>4.75</v>
      </c>
      <c r="E17" s="33"/>
      <c r="F17" s="33"/>
      <c r="G17" s="33"/>
      <c r="H17" s="33"/>
      <c r="I17" s="33"/>
      <c r="J17" s="33"/>
      <c r="K17" s="33"/>
      <c r="N17" s="33"/>
      <c r="O17" s="33"/>
      <c r="P17" s="33"/>
      <c r="Q17" s="33"/>
      <c r="R17" s="33"/>
      <c r="S17" s="43"/>
    </row>
    <row r="18" spans="1:19" x14ac:dyDescent="0.35">
      <c r="A18" s="8">
        <v>2016</v>
      </c>
      <c r="B18" s="25">
        <v>3.84</v>
      </c>
      <c r="C18" s="25">
        <v>5.12</v>
      </c>
      <c r="D18" s="42">
        <v>4.5533333333333337</v>
      </c>
      <c r="E18" s="33"/>
      <c r="F18" s="33"/>
      <c r="G18" s="33"/>
      <c r="H18" s="33"/>
      <c r="I18" s="33"/>
      <c r="J18" s="33"/>
      <c r="K18" s="33"/>
      <c r="N18" s="88"/>
      <c r="O18" s="33"/>
      <c r="P18" s="33"/>
      <c r="Q18" s="33"/>
      <c r="R18" s="33"/>
      <c r="S18" s="43"/>
    </row>
    <row r="19" spans="1:19" x14ac:dyDescent="0.35">
      <c r="A19" s="8">
        <v>2017</v>
      </c>
      <c r="B19" s="25">
        <v>3.65</v>
      </c>
      <c r="C19" s="25">
        <v>4.82</v>
      </c>
      <c r="D19" s="42">
        <v>4.4674999999999994</v>
      </c>
      <c r="E19" s="33"/>
      <c r="F19" s="33"/>
      <c r="G19" s="33"/>
      <c r="H19" s="33"/>
      <c r="I19" s="33"/>
      <c r="J19" s="33"/>
      <c r="K19" s="33"/>
      <c r="N19" s="88"/>
      <c r="O19" s="33"/>
      <c r="P19" s="33"/>
      <c r="Q19" s="33"/>
      <c r="R19" s="33"/>
      <c r="S19" s="43"/>
    </row>
    <row r="20" spans="1:19" ht="17" customHeight="1" x14ac:dyDescent="0.35">
      <c r="A20" s="8">
        <v>2019</v>
      </c>
      <c r="B20" s="25">
        <v>3.65</v>
      </c>
      <c r="C20" s="25">
        <v>4.75</v>
      </c>
      <c r="D20" s="42">
        <v>4.2</v>
      </c>
      <c r="E20" s="33"/>
      <c r="F20" s="33"/>
      <c r="G20" s="33"/>
      <c r="H20" s="33"/>
      <c r="I20" s="33"/>
      <c r="J20" s="33"/>
      <c r="K20" s="33"/>
      <c r="N20" s="88"/>
      <c r="O20" s="33"/>
      <c r="P20" s="33"/>
      <c r="Q20" s="33"/>
      <c r="R20" s="33"/>
      <c r="S20" s="43"/>
    </row>
    <row r="21" spans="1:19" x14ac:dyDescent="0.35">
      <c r="A21" s="8">
        <v>2021</v>
      </c>
      <c r="B21" s="25">
        <v>3.75</v>
      </c>
      <c r="C21" s="25">
        <v>6.95</v>
      </c>
      <c r="D21" s="42">
        <v>5.35</v>
      </c>
      <c r="E21" s="33"/>
      <c r="F21" s="33"/>
      <c r="G21" s="33"/>
      <c r="H21" s="33"/>
      <c r="I21" s="33"/>
      <c r="J21" s="33"/>
      <c r="K21" s="33"/>
      <c r="N21" s="33"/>
      <c r="O21" s="33"/>
      <c r="P21" s="33"/>
      <c r="Q21" s="33"/>
      <c r="R21" s="33"/>
      <c r="S21" s="43"/>
    </row>
    <row r="22" spans="1:19" x14ac:dyDescent="0.35">
      <c r="A22" s="6" t="s">
        <v>26</v>
      </c>
      <c r="B22" s="25">
        <v>2.42</v>
      </c>
      <c r="C22" s="25">
        <v>6.84</v>
      </c>
      <c r="D22" s="42">
        <v>3.2325000000000013</v>
      </c>
      <c r="E22" s="33"/>
      <c r="F22" s="33"/>
      <c r="G22" s="33"/>
      <c r="H22" s="33"/>
      <c r="I22" s="33"/>
      <c r="J22" s="33"/>
      <c r="K22" s="33"/>
      <c r="N22" s="33"/>
      <c r="O22" s="33"/>
      <c r="P22" s="33"/>
      <c r="Q22" s="33"/>
      <c r="R22" s="33"/>
      <c r="S22" s="43"/>
    </row>
    <row r="23" spans="1:19" x14ac:dyDescent="0.35">
      <c r="A23" s="7" t="s">
        <v>44</v>
      </c>
      <c r="B23" s="25">
        <v>3.6</v>
      </c>
      <c r="C23" s="25">
        <v>3.6</v>
      </c>
      <c r="D23" s="42">
        <v>3.6</v>
      </c>
      <c r="E23" s="33"/>
      <c r="F23" s="33"/>
      <c r="G23" s="33"/>
      <c r="H23" s="33"/>
      <c r="I23" s="33"/>
      <c r="J23" s="33"/>
      <c r="K23" s="33"/>
      <c r="N23" s="33"/>
      <c r="O23" s="33"/>
      <c r="P23" s="33"/>
      <c r="Q23" s="33"/>
      <c r="R23" s="33"/>
      <c r="S23" s="43"/>
    </row>
    <row r="24" spans="1:19" x14ac:dyDescent="0.35">
      <c r="A24" s="8">
        <v>2023</v>
      </c>
      <c r="B24" s="25">
        <v>3.6</v>
      </c>
      <c r="C24" s="25">
        <v>3.6</v>
      </c>
      <c r="D24" s="42">
        <v>3.6</v>
      </c>
      <c r="E24" s="33"/>
      <c r="F24" s="33"/>
      <c r="G24" s="33"/>
      <c r="H24" s="33"/>
      <c r="I24" s="33"/>
      <c r="J24" s="33"/>
      <c r="K24" s="33"/>
      <c r="N24" s="33"/>
      <c r="O24" s="33"/>
      <c r="P24" s="33"/>
      <c r="Q24" s="33"/>
      <c r="R24" s="33"/>
      <c r="S24" s="43"/>
    </row>
    <row r="25" spans="1:19" x14ac:dyDescent="0.35">
      <c r="A25" s="7" t="s">
        <v>46</v>
      </c>
      <c r="B25" s="25">
        <v>2.42</v>
      </c>
      <c r="C25" s="25">
        <v>2.92</v>
      </c>
      <c r="D25" s="42">
        <v>2.7639999999999998</v>
      </c>
      <c r="E25" s="33"/>
      <c r="F25" s="33"/>
      <c r="G25" s="33"/>
      <c r="H25" s="33"/>
      <c r="I25" s="33"/>
      <c r="J25" s="33"/>
      <c r="K25" s="33"/>
      <c r="N25" s="33"/>
      <c r="O25" s="33"/>
      <c r="P25" s="33"/>
      <c r="Q25" s="33"/>
      <c r="R25" s="33"/>
      <c r="S25" s="43"/>
    </row>
    <row r="26" spans="1:19" x14ac:dyDescent="0.35">
      <c r="A26" s="8">
        <v>2018</v>
      </c>
      <c r="B26" s="25">
        <v>2.71</v>
      </c>
      <c r="C26" s="25">
        <v>2.72</v>
      </c>
      <c r="D26" s="42">
        <v>2.7166666666666668</v>
      </c>
      <c r="E26" s="33"/>
      <c r="F26" s="33"/>
      <c r="G26" s="33"/>
      <c r="H26" s="33"/>
      <c r="I26" s="33"/>
      <c r="J26" s="33"/>
      <c r="K26" s="33"/>
      <c r="N26" s="33"/>
      <c r="O26" s="33"/>
      <c r="P26" s="33"/>
      <c r="Q26" s="33"/>
      <c r="R26" s="33"/>
      <c r="S26" s="43"/>
    </row>
    <row r="27" spans="1:19" x14ac:dyDescent="0.35">
      <c r="A27" s="8">
        <v>2019</v>
      </c>
      <c r="B27" s="25">
        <v>2.74</v>
      </c>
      <c r="C27" s="25">
        <v>2.92</v>
      </c>
      <c r="D27" s="42">
        <v>2.7800000000000002</v>
      </c>
      <c r="E27" s="33"/>
      <c r="F27" s="33"/>
      <c r="G27" s="33"/>
      <c r="H27" s="33"/>
      <c r="I27" s="33"/>
      <c r="J27" s="33"/>
      <c r="K27" s="33"/>
      <c r="N27" s="33"/>
      <c r="O27" s="33"/>
      <c r="P27" s="33"/>
      <c r="Q27" s="33"/>
      <c r="R27" s="33"/>
      <c r="S27" s="43"/>
    </row>
    <row r="28" spans="1:19" x14ac:dyDescent="0.35">
      <c r="A28" s="8">
        <v>2020</v>
      </c>
      <c r="B28" s="25">
        <v>2.89</v>
      </c>
      <c r="C28" s="25">
        <v>2.9</v>
      </c>
      <c r="D28" s="42">
        <v>2.895</v>
      </c>
      <c r="E28" s="33"/>
      <c r="F28" s="33"/>
      <c r="G28" s="33"/>
      <c r="H28" s="33"/>
      <c r="I28" s="33"/>
      <c r="J28" s="33"/>
      <c r="K28" s="33"/>
      <c r="N28" s="33"/>
      <c r="O28" s="33"/>
      <c r="P28" s="33"/>
      <c r="Q28" s="33"/>
      <c r="R28" s="33"/>
      <c r="S28" s="43"/>
    </row>
    <row r="29" spans="1:19" x14ac:dyDescent="0.35">
      <c r="A29" s="8">
        <v>2021</v>
      </c>
      <c r="B29" s="25">
        <v>2.4500000000000002</v>
      </c>
      <c r="C29" s="25">
        <v>2.4500000000000002</v>
      </c>
      <c r="D29" s="42">
        <v>2.4500000000000002</v>
      </c>
      <c r="E29" s="33"/>
      <c r="F29" s="33"/>
      <c r="G29" s="33"/>
      <c r="H29" s="33"/>
      <c r="I29" s="33"/>
      <c r="J29" s="33"/>
      <c r="K29" s="33"/>
      <c r="N29" s="33"/>
      <c r="O29" s="33"/>
      <c r="P29" s="33"/>
      <c r="Q29" s="33"/>
      <c r="R29" s="33"/>
      <c r="S29" s="43"/>
    </row>
    <row r="30" spans="1:19" x14ac:dyDescent="0.35">
      <c r="A30" s="8">
        <v>2022</v>
      </c>
      <c r="B30" s="25">
        <v>2.42</v>
      </c>
      <c r="C30" s="25">
        <v>2.58</v>
      </c>
      <c r="D30" s="42">
        <v>2.4766666666666666</v>
      </c>
      <c r="E30" s="33"/>
      <c r="F30" s="33"/>
      <c r="G30" s="33"/>
      <c r="H30" s="33"/>
      <c r="I30" s="33"/>
      <c r="J30" s="33"/>
      <c r="K30" s="33"/>
      <c r="N30" s="33"/>
      <c r="O30" s="33"/>
      <c r="P30" s="33"/>
      <c r="Q30" s="33"/>
      <c r="R30" s="33"/>
      <c r="S30" s="43"/>
    </row>
    <row r="31" spans="1:19" x14ac:dyDescent="0.35">
      <c r="A31" s="8">
        <v>2023</v>
      </c>
      <c r="B31" s="25">
        <v>2.9</v>
      </c>
      <c r="C31" s="25">
        <v>2.91</v>
      </c>
      <c r="D31" s="42">
        <v>2.9037499999999996</v>
      </c>
      <c r="E31" s="33"/>
      <c r="F31" s="33"/>
      <c r="G31" s="33"/>
      <c r="H31" s="33"/>
      <c r="I31" s="33"/>
      <c r="J31" s="33"/>
      <c r="K31" s="33"/>
      <c r="N31" s="33"/>
      <c r="O31" s="33"/>
      <c r="P31" s="33"/>
      <c r="Q31" s="33"/>
      <c r="R31" s="33"/>
      <c r="S31" s="43"/>
    </row>
    <row r="32" spans="1:19" x14ac:dyDescent="0.35">
      <c r="A32" s="7" t="s">
        <v>122</v>
      </c>
      <c r="B32" s="25">
        <v>2.5</v>
      </c>
      <c r="C32" s="25">
        <v>5.5</v>
      </c>
      <c r="D32" s="42">
        <v>3.6620000000000004</v>
      </c>
      <c r="E32" s="33"/>
      <c r="F32" s="33"/>
      <c r="G32" s="33"/>
      <c r="H32" s="33"/>
      <c r="I32" s="33"/>
      <c r="J32" s="33"/>
      <c r="K32" s="33"/>
      <c r="N32" s="33"/>
      <c r="O32" s="33"/>
      <c r="P32" s="33"/>
      <c r="Q32" s="33"/>
      <c r="R32" s="33"/>
      <c r="S32" s="43"/>
    </row>
    <row r="33" spans="1:19" x14ac:dyDescent="0.35">
      <c r="A33" s="8">
        <v>2014</v>
      </c>
      <c r="B33" s="25">
        <v>5.5</v>
      </c>
      <c r="C33" s="25">
        <v>5.5</v>
      </c>
      <c r="D33" s="42">
        <v>5.5</v>
      </c>
      <c r="E33" s="33"/>
      <c r="F33" s="33"/>
      <c r="G33" s="33"/>
      <c r="H33" s="33"/>
      <c r="I33" s="33"/>
      <c r="J33" s="33"/>
      <c r="K33" s="33"/>
      <c r="N33" s="33"/>
      <c r="O33" s="33"/>
      <c r="P33" s="33"/>
      <c r="Q33" s="33"/>
      <c r="R33" s="33"/>
      <c r="S33" s="43"/>
    </row>
    <row r="34" spans="1:19" x14ac:dyDescent="0.35">
      <c r="A34" s="8">
        <v>2016</v>
      </c>
      <c r="B34" s="25">
        <v>4.5</v>
      </c>
      <c r="C34" s="25">
        <v>4.5</v>
      </c>
      <c r="D34" s="42">
        <v>4.5</v>
      </c>
      <c r="E34" s="33"/>
      <c r="F34" s="33"/>
      <c r="G34" s="33"/>
      <c r="H34" s="33"/>
      <c r="I34" s="33"/>
      <c r="J34" s="33"/>
      <c r="K34" s="33"/>
      <c r="N34" s="33"/>
      <c r="O34" s="33"/>
      <c r="P34" s="33"/>
      <c r="Q34" s="33"/>
      <c r="R34" s="33"/>
      <c r="S34" s="43"/>
    </row>
    <row r="35" spans="1:19" x14ac:dyDescent="0.35">
      <c r="A35" s="8">
        <v>2018</v>
      </c>
      <c r="B35" s="25">
        <v>3.16</v>
      </c>
      <c r="C35" s="25">
        <v>3.16</v>
      </c>
      <c r="D35" s="42">
        <v>3.16</v>
      </c>
      <c r="E35" s="33"/>
      <c r="F35" s="33"/>
      <c r="G35" s="33"/>
      <c r="H35" s="33"/>
      <c r="I35" s="33"/>
      <c r="J35" s="33"/>
      <c r="K35" s="33"/>
      <c r="N35" s="33"/>
      <c r="O35" s="33"/>
      <c r="P35" s="33"/>
      <c r="Q35" s="33"/>
      <c r="R35" s="33"/>
      <c r="S35" s="43"/>
    </row>
    <row r="36" spans="1:19" x14ac:dyDescent="0.35">
      <c r="A36" s="8">
        <v>2019</v>
      </c>
      <c r="B36" s="25">
        <v>2.65</v>
      </c>
      <c r="C36" s="25">
        <v>2.65</v>
      </c>
      <c r="D36" s="42">
        <v>2.65</v>
      </c>
      <c r="E36" s="33"/>
      <c r="F36" s="33"/>
      <c r="G36" s="33"/>
      <c r="H36" s="33"/>
      <c r="I36" s="33"/>
      <c r="J36" s="33"/>
      <c r="K36" s="33"/>
      <c r="N36" s="33"/>
      <c r="O36" s="33"/>
      <c r="P36" s="33"/>
      <c r="Q36" s="33"/>
      <c r="R36" s="33"/>
      <c r="S36" s="43"/>
    </row>
    <row r="37" spans="1:19" x14ac:dyDescent="0.35">
      <c r="A37" s="8">
        <v>2022</v>
      </c>
      <c r="B37" s="25">
        <v>2.5</v>
      </c>
      <c r="C37" s="25">
        <v>2.5</v>
      </c>
      <c r="D37" s="42">
        <v>2.5</v>
      </c>
      <c r="E37" s="33"/>
      <c r="F37" s="33"/>
      <c r="G37" s="33"/>
      <c r="H37" s="33"/>
      <c r="I37" s="33"/>
      <c r="J37" s="33"/>
      <c r="K37" s="33"/>
      <c r="N37" s="33"/>
      <c r="O37" s="33"/>
      <c r="P37" s="33"/>
      <c r="Q37" s="33"/>
      <c r="R37" s="33"/>
      <c r="S37" s="43"/>
    </row>
    <row r="38" spans="1:19" x14ac:dyDescent="0.35">
      <c r="A38" s="7" t="s">
        <v>37</v>
      </c>
      <c r="B38" s="25">
        <v>2.5099999999999998</v>
      </c>
      <c r="C38" s="25">
        <v>2.7</v>
      </c>
      <c r="D38" s="42">
        <v>2.605</v>
      </c>
      <c r="E38" s="33"/>
      <c r="F38" s="33"/>
      <c r="G38" s="33"/>
      <c r="H38" s="33"/>
      <c r="I38" s="33"/>
      <c r="J38" s="33"/>
      <c r="K38" s="33"/>
      <c r="N38" s="33"/>
      <c r="O38" s="33"/>
      <c r="P38" s="33"/>
      <c r="Q38" s="33"/>
      <c r="R38" s="33"/>
      <c r="S38" s="43"/>
    </row>
    <row r="39" spans="1:19" x14ac:dyDescent="0.35">
      <c r="A39" s="8">
        <v>2021</v>
      </c>
      <c r="B39" s="25">
        <v>2.5099999999999998</v>
      </c>
      <c r="C39" s="25">
        <v>2.5099999999999998</v>
      </c>
      <c r="D39" s="42">
        <v>2.5099999999999998</v>
      </c>
      <c r="E39" s="33"/>
      <c r="F39" s="33"/>
      <c r="G39" s="33"/>
      <c r="H39" s="33"/>
      <c r="I39" s="33"/>
      <c r="J39" s="33"/>
      <c r="K39" s="33"/>
      <c r="N39" s="33"/>
      <c r="O39" s="33"/>
      <c r="P39" s="33"/>
      <c r="Q39" s="33"/>
      <c r="R39" s="33"/>
      <c r="S39" s="43"/>
    </row>
    <row r="40" spans="1:19" x14ac:dyDescent="0.35">
      <c r="A40" s="8">
        <v>2022</v>
      </c>
      <c r="B40" s="25">
        <v>2.7</v>
      </c>
      <c r="C40" s="25">
        <v>2.7</v>
      </c>
      <c r="D40" s="42">
        <v>2.7</v>
      </c>
      <c r="E40" s="33"/>
      <c r="F40" s="33"/>
      <c r="G40" s="33"/>
      <c r="H40" s="33"/>
      <c r="I40" s="33"/>
      <c r="J40" s="33"/>
      <c r="K40" s="33"/>
      <c r="N40" s="33"/>
      <c r="O40" s="33"/>
      <c r="P40" s="33"/>
      <c r="Q40" s="33"/>
      <c r="R40" s="33"/>
      <c r="S40" s="43"/>
    </row>
    <row r="41" spans="1:19" x14ac:dyDescent="0.35">
      <c r="A41" s="7" t="s">
        <v>4</v>
      </c>
      <c r="B41" s="25">
        <v>3.71</v>
      </c>
      <c r="C41" s="25">
        <v>6.84</v>
      </c>
      <c r="D41" s="42">
        <v>4.9185714285714282</v>
      </c>
      <c r="E41" s="33"/>
      <c r="F41" s="33"/>
      <c r="G41" s="33"/>
      <c r="H41" s="33"/>
      <c r="I41" s="33"/>
      <c r="J41" s="33"/>
      <c r="K41" s="33"/>
      <c r="N41" s="33"/>
      <c r="O41" s="33"/>
      <c r="P41" s="33"/>
      <c r="Q41" s="33"/>
      <c r="R41" s="33"/>
      <c r="S41" s="43"/>
    </row>
    <row r="42" spans="1:19" x14ac:dyDescent="0.35">
      <c r="A42" s="8">
        <v>2014</v>
      </c>
      <c r="B42" s="25">
        <v>4.8</v>
      </c>
      <c r="C42" s="25">
        <v>4.8</v>
      </c>
      <c r="D42" s="42">
        <v>4.8</v>
      </c>
      <c r="E42" s="33"/>
      <c r="F42" s="33"/>
      <c r="G42" s="33"/>
      <c r="H42" s="33"/>
      <c r="I42" s="33"/>
      <c r="J42" s="33"/>
      <c r="K42" s="33"/>
      <c r="N42" s="33"/>
      <c r="O42" s="33"/>
      <c r="P42" s="33"/>
      <c r="Q42" s="33"/>
      <c r="R42" s="33"/>
      <c r="S42" s="43"/>
    </row>
    <row r="43" spans="1:19" x14ac:dyDescent="0.35">
      <c r="A43" s="8">
        <v>2015</v>
      </c>
      <c r="B43" s="25">
        <v>5.21</v>
      </c>
      <c r="C43" s="25">
        <v>5.21</v>
      </c>
      <c r="D43" s="42">
        <v>5.21</v>
      </c>
      <c r="E43" s="33"/>
      <c r="F43" s="33"/>
      <c r="G43" s="33"/>
      <c r="H43" s="33"/>
      <c r="I43" s="33"/>
      <c r="J43" s="33"/>
      <c r="K43" s="33"/>
      <c r="N43" s="33"/>
      <c r="O43" s="33"/>
      <c r="P43" s="33"/>
      <c r="Q43" s="33"/>
      <c r="R43" s="33"/>
      <c r="S43" s="43"/>
    </row>
    <row r="44" spans="1:19" x14ac:dyDescent="0.35">
      <c r="A44" s="8">
        <v>2016</v>
      </c>
      <c r="B44" s="25">
        <v>6.84</v>
      </c>
      <c r="C44" s="25">
        <v>6.84</v>
      </c>
      <c r="D44" s="42">
        <v>6.84</v>
      </c>
      <c r="E44" s="33"/>
      <c r="F44" s="33"/>
      <c r="G44" s="33"/>
      <c r="H44" s="33"/>
      <c r="I44" s="33"/>
      <c r="J44" s="33"/>
      <c r="K44" s="33"/>
      <c r="N44" s="33"/>
      <c r="O44" s="33"/>
      <c r="P44" s="33"/>
      <c r="Q44" s="33"/>
      <c r="R44" s="33"/>
      <c r="S44" s="43"/>
    </row>
    <row r="45" spans="1:19" x14ac:dyDescent="0.35">
      <c r="A45" s="8">
        <v>2017</v>
      </c>
      <c r="B45" s="25">
        <v>5.34</v>
      </c>
      <c r="C45" s="25">
        <v>5.34</v>
      </c>
      <c r="D45" s="42">
        <v>5.34</v>
      </c>
      <c r="E45" s="33"/>
      <c r="F45" s="33"/>
      <c r="G45" s="33"/>
      <c r="H45" s="33"/>
      <c r="I45" s="33"/>
      <c r="J45" s="33"/>
      <c r="K45" s="33"/>
      <c r="N45" s="33"/>
      <c r="O45" s="33"/>
      <c r="P45" s="33"/>
      <c r="Q45" s="33"/>
      <c r="R45" s="33"/>
      <c r="S45" s="43"/>
    </row>
    <row r="46" spans="1:19" x14ac:dyDescent="0.35">
      <c r="A46" s="8">
        <v>2018</v>
      </c>
      <c r="B46" s="25">
        <v>4.7</v>
      </c>
      <c r="C46" s="25">
        <v>4.7</v>
      </c>
      <c r="D46" s="42">
        <v>4.7</v>
      </c>
      <c r="E46" s="33"/>
      <c r="F46" s="33"/>
      <c r="G46" s="33"/>
      <c r="H46" s="33"/>
      <c r="I46" s="33"/>
      <c r="J46" s="33"/>
      <c r="K46" s="33"/>
      <c r="N46" s="33"/>
      <c r="O46" s="33"/>
      <c r="P46" s="33"/>
      <c r="Q46" s="33"/>
      <c r="R46" s="33"/>
      <c r="S46" s="43"/>
    </row>
    <row r="47" spans="1:19" x14ac:dyDescent="0.35">
      <c r="A47" s="8">
        <v>2019</v>
      </c>
      <c r="B47" s="25">
        <v>3.83</v>
      </c>
      <c r="C47" s="25">
        <v>3.83</v>
      </c>
      <c r="D47" s="42">
        <v>3.83</v>
      </c>
      <c r="E47" s="33"/>
      <c r="F47" s="33"/>
      <c r="G47" s="33"/>
      <c r="H47" s="33"/>
      <c r="I47" s="33"/>
      <c r="J47" s="33"/>
      <c r="K47" s="33"/>
      <c r="N47" s="33"/>
      <c r="O47" s="33"/>
      <c r="P47" s="33"/>
      <c r="Q47" s="33"/>
      <c r="R47" s="33"/>
      <c r="S47" s="43"/>
    </row>
    <row r="48" spans="1:19" x14ac:dyDescent="0.35">
      <c r="A48" s="8">
        <v>2020</v>
      </c>
      <c r="B48" s="25">
        <v>3.71</v>
      </c>
      <c r="C48" s="25">
        <v>3.71</v>
      </c>
      <c r="D48" s="42">
        <v>3.71</v>
      </c>
      <c r="E48" s="33"/>
      <c r="F48" s="33"/>
      <c r="G48" s="33"/>
      <c r="H48" s="33"/>
      <c r="I48" s="33"/>
      <c r="J48" s="33"/>
      <c r="K48" s="33"/>
      <c r="N48" s="33"/>
      <c r="O48" s="33"/>
      <c r="P48" s="33"/>
      <c r="Q48" s="33"/>
      <c r="R48" s="33"/>
      <c r="S48" s="43"/>
    </row>
    <row r="49" spans="1:19" x14ac:dyDescent="0.35">
      <c r="A49" s="7" t="s">
        <v>32</v>
      </c>
      <c r="B49" s="25">
        <v>2.4500000000000002</v>
      </c>
      <c r="C49" s="25">
        <v>3.33</v>
      </c>
      <c r="D49" s="42">
        <v>3.0637499999999998</v>
      </c>
      <c r="E49" s="33"/>
      <c r="F49" s="33"/>
      <c r="G49" s="33"/>
      <c r="H49" s="33"/>
      <c r="I49" s="33"/>
      <c r="J49" s="33"/>
      <c r="K49" s="33"/>
      <c r="N49" s="33"/>
      <c r="O49" s="33"/>
      <c r="P49" s="33"/>
      <c r="Q49" s="33"/>
      <c r="R49" s="33"/>
      <c r="S49" s="43"/>
    </row>
    <row r="50" spans="1:19" x14ac:dyDescent="0.35">
      <c r="A50" s="8">
        <v>2022</v>
      </c>
      <c r="B50" s="25">
        <v>2.4500000000000002</v>
      </c>
      <c r="C50" s="25">
        <v>3.07</v>
      </c>
      <c r="D50" s="42">
        <v>2.76</v>
      </c>
      <c r="E50" s="33"/>
      <c r="F50" s="33"/>
      <c r="G50" s="33"/>
      <c r="H50" s="33"/>
      <c r="I50" s="33"/>
      <c r="J50" s="33"/>
      <c r="K50" s="33"/>
      <c r="N50" s="33"/>
      <c r="O50" s="33"/>
      <c r="P50" s="33"/>
      <c r="Q50" s="33"/>
      <c r="R50" s="33"/>
      <c r="S50" s="43"/>
    </row>
    <row r="51" spans="1:19" x14ac:dyDescent="0.35">
      <c r="A51" s="8">
        <v>2023</v>
      </c>
      <c r="B51" s="25">
        <v>2.4500000000000002</v>
      </c>
      <c r="C51" s="25">
        <v>3.33</v>
      </c>
      <c r="D51" s="42">
        <v>3.1649999999999996</v>
      </c>
      <c r="E51" s="33"/>
      <c r="F51" s="33"/>
      <c r="G51" s="33"/>
      <c r="H51" s="33"/>
      <c r="I51" s="33"/>
      <c r="J51" s="33"/>
      <c r="K51" s="33"/>
      <c r="N51" s="33"/>
      <c r="O51" s="33"/>
      <c r="P51" s="33"/>
      <c r="Q51" s="33"/>
      <c r="R51" s="33"/>
      <c r="S51" s="43"/>
    </row>
    <row r="52" spans="1:19" x14ac:dyDescent="0.35">
      <c r="A52" s="6" t="s">
        <v>7</v>
      </c>
      <c r="B52" s="25">
        <v>2.11</v>
      </c>
      <c r="C52" s="25">
        <v>38.03</v>
      </c>
      <c r="D52" s="42">
        <v>4.6655319148936147</v>
      </c>
      <c r="E52" s="33"/>
      <c r="F52" s="33"/>
      <c r="G52" s="33"/>
      <c r="H52" s="33"/>
      <c r="I52" s="33"/>
      <c r="J52" s="33"/>
      <c r="K52" s="33"/>
      <c r="N52" s="33"/>
      <c r="O52" s="33"/>
      <c r="P52" s="33"/>
      <c r="Q52" s="33"/>
      <c r="R52" s="33"/>
      <c r="S52" s="43"/>
    </row>
    <row r="53" spans="1:19" x14ac:dyDescent="0.35">
      <c r="A53" s="7" t="s">
        <v>122</v>
      </c>
      <c r="B53" s="25">
        <v>3.16</v>
      </c>
      <c r="C53" s="25">
        <v>3.16</v>
      </c>
      <c r="D53" s="42">
        <v>3.16</v>
      </c>
      <c r="E53" s="33"/>
      <c r="F53" s="33"/>
      <c r="G53" s="33"/>
      <c r="H53" s="33"/>
      <c r="I53" s="33"/>
      <c r="J53" s="33"/>
      <c r="K53" s="33"/>
      <c r="N53" s="33"/>
      <c r="O53" s="33"/>
      <c r="P53" s="33"/>
      <c r="Q53" s="33"/>
      <c r="R53" s="33"/>
      <c r="S53" s="43"/>
    </row>
    <row r="54" spans="1:19" x14ac:dyDescent="0.35">
      <c r="A54" s="8">
        <v>2018</v>
      </c>
      <c r="B54" s="25">
        <v>3.16</v>
      </c>
      <c r="C54" s="25">
        <v>3.16</v>
      </c>
      <c r="D54" s="42">
        <v>3.16</v>
      </c>
      <c r="E54" s="33"/>
      <c r="F54" s="33"/>
      <c r="G54" s="33"/>
      <c r="H54" s="33"/>
      <c r="I54" s="33"/>
      <c r="J54" s="33"/>
      <c r="K54" s="33"/>
      <c r="N54" s="33"/>
      <c r="O54" s="33"/>
      <c r="P54" s="33"/>
      <c r="Q54" s="33"/>
      <c r="R54" s="33"/>
      <c r="S54" s="43"/>
    </row>
    <row r="55" spans="1:19" x14ac:dyDescent="0.35">
      <c r="A55" s="7" t="s">
        <v>4</v>
      </c>
      <c r="B55" s="25">
        <v>2.11</v>
      </c>
      <c r="C55" s="25">
        <v>38.03</v>
      </c>
      <c r="D55" s="42">
        <v>4.6743820224719066</v>
      </c>
      <c r="E55" s="33"/>
      <c r="F55" s="33"/>
      <c r="G55" s="33"/>
      <c r="H55" s="33"/>
      <c r="I55" s="33"/>
      <c r="J55" s="33"/>
      <c r="K55" s="33"/>
      <c r="N55" s="33"/>
      <c r="O55" s="33"/>
      <c r="P55" s="33"/>
      <c r="Q55" s="33"/>
      <c r="R55" s="33"/>
      <c r="S55" s="43"/>
    </row>
    <row r="56" spans="1:19" x14ac:dyDescent="0.35">
      <c r="A56" s="8">
        <v>2014</v>
      </c>
      <c r="B56" s="25">
        <v>2.2400000000000002</v>
      </c>
      <c r="C56" s="25">
        <v>4.6100000000000003</v>
      </c>
      <c r="D56" s="42">
        <v>3.5410000000000004</v>
      </c>
      <c r="E56" s="33"/>
      <c r="F56" s="33"/>
      <c r="G56" s="33"/>
      <c r="H56" s="33"/>
      <c r="I56" s="33"/>
      <c r="J56" s="33"/>
      <c r="K56" s="33"/>
      <c r="N56" s="33"/>
      <c r="O56" s="33"/>
      <c r="P56" s="33"/>
      <c r="Q56" s="33"/>
      <c r="R56" s="33"/>
      <c r="S56" s="43"/>
    </row>
    <row r="57" spans="1:19" x14ac:dyDescent="0.35">
      <c r="A57" s="8">
        <v>2015</v>
      </c>
      <c r="B57" s="25">
        <v>2.11</v>
      </c>
      <c r="C57" s="25">
        <v>4.57</v>
      </c>
      <c r="D57" s="42">
        <v>3.6523076923076925</v>
      </c>
      <c r="E57" s="33"/>
      <c r="F57" s="33"/>
      <c r="G57" s="33"/>
      <c r="H57" s="33"/>
      <c r="I57" s="33"/>
      <c r="J57" s="33"/>
      <c r="K57" s="33"/>
      <c r="N57" s="33"/>
      <c r="O57" s="33"/>
      <c r="P57" s="33"/>
      <c r="Q57" s="33"/>
      <c r="R57" s="33"/>
      <c r="S57" s="43"/>
    </row>
    <row r="58" spans="1:19" x14ac:dyDescent="0.35">
      <c r="A58" s="8">
        <v>2016</v>
      </c>
      <c r="B58" s="25">
        <v>2.5</v>
      </c>
      <c r="C58" s="25">
        <v>38.03</v>
      </c>
      <c r="D58" s="42">
        <v>6.7178571428571443</v>
      </c>
      <c r="E58" s="33"/>
      <c r="F58" s="33"/>
      <c r="G58" s="33"/>
      <c r="H58" s="33"/>
      <c r="I58" s="33"/>
      <c r="J58" s="33"/>
      <c r="K58" s="33"/>
      <c r="N58" s="33"/>
      <c r="O58" s="33"/>
      <c r="P58" s="33"/>
      <c r="Q58" s="33"/>
      <c r="R58" s="33"/>
      <c r="S58" s="43"/>
    </row>
    <row r="59" spans="1:19" x14ac:dyDescent="0.35">
      <c r="A59" s="8">
        <v>2017</v>
      </c>
      <c r="B59" s="25">
        <v>2.31</v>
      </c>
      <c r="C59" s="25">
        <v>6.3</v>
      </c>
      <c r="D59" s="42">
        <v>4.2430769230769236</v>
      </c>
      <c r="E59" s="33"/>
      <c r="F59" s="33"/>
      <c r="G59" s="33"/>
      <c r="H59" s="33"/>
      <c r="I59" s="33"/>
      <c r="J59" s="33"/>
      <c r="K59" s="33"/>
      <c r="N59" s="33"/>
      <c r="O59" s="33"/>
      <c r="P59" s="33"/>
      <c r="Q59" s="33"/>
      <c r="R59" s="33"/>
      <c r="S59" s="43"/>
    </row>
    <row r="60" spans="1:19" x14ac:dyDescent="0.35">
      <c r="A60" s="8">
        <v>2018</v>
      </c>
      <c r="B60" s="25">
        <v>2.5</v>
      </c>
      <c r="C60" s="25">
        <v>6.4</v>
      </c>
      <c r="D60" s="42">
        <v>4.296153846153846</v>
      </c>
      <c r="E60" s="33"/>
      <c r="F60" s="33"/>
      <c r="G60" s="33"/>
      <c r="H60" s="33"/>
      <c r="I60" s="33"/>
      <c r="J60" s="33"/>
      <c r="K60" s="33"/>
      <c r="N60" s="33"/>
      <c r="O60" s="33"/>
      <c r="P60" s="33"/>
      <c r="Q60" s="33"/>
      <c r="R60" s="33"/>
      <c r="S60" s="43"/>
    </row>
    <row r="61" spans="1:19" x14ac:dyDescent="0.35">
      <c r="A61" s="8">
        <v>2019</v>
      </c>
      <c r="B61" s="25">
        <v>2.8</v>
      </c>
      <c r="C61" s="25">
        <v>11.4</v>
      </c>
      <c r="D61" s="42">
        <v>4.9369230769230779</v>
      </c>
      <c r="E61" s="33"/>
      <c r="F61" s="33"/>
      <c r="G61" s="33"/>
      <c r="H61" s="33"/>
      <c r="I61" s="33"/>
      <c r="J61" s="33"/>
      <c r="K61" s="33"/>
      <c r="N61" s="33"/>
      <c r="O61" s="33"/>
      <c r="P61" s="33"/>
      <c r="Q61" s="33"/>
      <c r="R61" s="33"/>
      <c r="S61" s="43"/>
    </row>
    <row r="62" spans="1:19" x14ac:dyDescent="0.35">
      <c r="A62" s="8">
        <v>2020</v>
      </c>
      <c r="B62" s="25">
        <v>2.75</v>
      </c>
      <c r="C62" s="25">
        <v>10.33</v>
      </c>
      <c r="D62" s="42">
        <v>4.9146153846153844</v>
      </c>
      <c r="E62" s="33"/>
      <c r="F62" s="33"/>
      <c r="G62" s="33"/>
      <c r="H62" s="33"/>
      <c r="I62" s="33"/>
      <c r="J62" s="33"/>
      <c r="K62" s="33"/>
      <c r="N62" s="33"/>
      <c r="O62" s="33"/>
      <c r="P62" s="33"/>
      <c r="Q62" s="33"/>
      <c r="R62" s="33"/>
      <c r="S62" s="43"/>
    </row>
    <row r="63" spans="1:19" x14ac:dyDescent="0.35">
      <c r="A63" s="7" t="s">
        <v>144</v>
      </c>
      <c r="B63" s="25">
        <v>3.8899999999999997</v>
      </c>
      <c r="C63" s="25">
        <v>5.6</v>
      </c>
      <c r="D63" s="42">
        <v>4.8449999999999998</v>
      </c>
      <c r="E63" s="33"/>
      <c r="F63" s="33"/>
      <c r="G63" s="33"/>
      <c r="H63" s="33"/>
      <c r="I63" s="33"/>
      <c r="J63" s="33"/>
      <c r="K63" s="33"/>
      <c r="N63" s="33"/>
      <c r="O63" s="33"/>
      <c r="P63" s="33"/>
      <c r="Q63" s="33"/>
      <c r="R63" s="33"/>
      <c r="S63" s="43"/>
    </row>
    <row r="64" spans="1:19" x14ac:dyDescent="0.35">
      <c r="A64" s="8">
        <v>2014</v>
      </c>
      <c r="B64" s="25">
        <v>3.8899999999999997</v>
      </c>
      <c r="C64" s="25">
        <v>5.6</v>
      </c>
      <c r="D64" s="42">
        <v>4.8449999999999998</v>
      </c>
      <c r="E64" s="33"/>
      <c r="F64" s="33"/>
      <c r="G64" s="33"/>
      <c r="H64" s="33"/>
      <c r="I64" s="33"/>
      <c r="J64" s="33"/>
      <c r="K64" s="33"/>
      <c r="N64" s="33"/>
      <c r="O64" s="33"/>
      <c r="P64" s="33"/>
      <c r="Q64" s="33"/>
      <c r="R64" s="33"/>
      <c r="S64" s="43"/>
    </row>
    <row r="65" spans="1:19" x14ac:dyDescent="0.35">
      <c r="A65" s="6" t="s">
        <v>38</v>
      </c>
      <c r="B65" s="25">
        <v>2.27</v>
      </c>
      <c r="C65" s="25">
        <v>3.71</v>
      </c>
      <c r="D65" s="42">
        <v>2.7558333333333356</v>
      </c>
      <c r="E65" s="33"/>
      <c r="F65" s="33"/>
      <c r="G65" s="33"/>
      <c r="H65" s="33"/>
      <c r="I65" s="33"/>
      <c r="J65" s="33"/>
      <c r="K65" s="33"/>
      <c r="N65" s="33"/>
      <c r="O65" s="33"/>
      <c r="P65" s="33"/>
      <c r="Q65" s="33"/>
      <c r="R65" s="33"/>
      <c r="S65" s="43"/>
    </row>
    <row r="66" spans="1:19" x14ac:dyDescent="0.35">
      <c r="A66" s="7" t="s">
        <v>45</v>
      </c>
      <c r="B66" s="25">
        <v>2.9</v>
      </c>
      <c r="C66" s="25">
        <v>2.9</v>
      </c>
      <c r="D66" s="42">
        <v>2.9</v>
      </c>
      <c r="E66" s="33"/>
      <c r="F66" s="33"/>
      <c r="G66" s="33"/>
      <c r="H66" s="33"/>
      <c r="I66" s="33"/>
      <c r="J66" s="33"/>
      <c r="K66" s="33"/>
      <c r="N66" s="33"/>
      <c r="O66" s="33"/>
      <c r="P66" s="33"/>
      <c r="Q66" s="33"/>
      <c r="R66" s="33"/>
      <c r="S66" s="43"/>
    </row>
    <row r="67" spans="1:19" x14ac:dyDescent="0.35">
      <c r="A67" s="8">
        <v>2020</v>
      </c>
      <c r="B67" s="25">
        <v>2.9</v>
      </c>
      <c r="C67" s="25">
        <v>2.9</v>
      </c>
      <c r="D67" s="42">
        <v>2.9</v>
      </c>
      <c r="E67" s="33"/>
      <c r="F67" s="33"/>
      <c r="G67" s="33"/>
      <c r="H67" s="33"/>
      <c r="I67" s="33"/>
      <c r="J67" s="33"/>
      <c r="K67" s="33"/>
      <c r="N67" s="33"/>
      <c r="O67" s="33"/>
      <c r="P67" s="33"/>
      <c r="Q67" s="33"/>
      <c r="R67" s="33"/>
      <c r="S67" s="43"/>
    </row>
    <row r="68" spans="1:19" x14ac:dyDescent="0.35">
      <c r="A68" s="7" t="s">
        <v>44</v>
      </c>
      <c r="B68" s="25">
        <v>2.79</v>
      </c>
      <c r="C68" s="25">
        <v>2.9</v>
      </c>
      <c r="D68" s="42">
        <v>2.86</v>
      </c>
      <c r="E68" s="33"/>
      <c r="F68" s="33"/>
      <c r="G68" s="33"/>
      <c r="H68" s="33"/>
      <c r="I68" s="33"/>
      <c r="J68" s="33"/>
      <c r="K68" s="33"/>
      <c r="N68" s="33"/>
      <c r="O68" s="33"/>
      <c r="P68" s="33"/>
      <c r="Q68" s="33"/>
      <c r="R68" s="33"/>
      <c r="S68" s="43"/>
    </row>
    <row r="69" spans="1:19" x14ac:dyDescent="0.35">
      <c r="A69" s="8">
        <v>2019</v>
      </c>
      <c r="B69" s="25">
        <v>2.9</v>
      </c>
      <c r="C69" s="25">
        <v>2.9</v>
      </c>
      <c r="D69" s="42">
        <v>2.9</v>
      </c>
      <c r="E69" s="33"/>
      <c r="F69" s="33"/>
      <c r="G69" s="33"/>
      <c r="H69" s="33"/>
      <c r="I69" s="33"/>
      <c r="J69" s="33"/>
      <c r="K69" s="33"/>
      <c r="N69" s="33"/>
      <c r="O69" s="33"/>
      <c r="P69" s="33"/>
      <c r="Q69" s="33"/>
      <c r="R69" s="33"/>
      <c r="S69" s="43"/>
    </row>
    <row r="70" spans="1:19" x14ac:dyDescent="0.35">
      <c r="A70" s="8">
        <v>2021</v>
      </c>
      <c r="B70" s="25">
        <v>2.89</v>
      </c>
      <c r="C70" s="25">
        <v>2.89</v>
      </c>
      <c r="D70" s="42">
        <v>2.89</v>
      </c>
      <c r="E70" s="33"/>
      <c r="F70" s="33"/>
      <c r="G70" s="33"/>
      <c r="H70" s="33"/>
      <c r="I70" s="33"/>
      <c r="J70" s="33"/>
      <c r="K70" s="33"/>
      <c r="N70" s="33"/>
      <c r="O70" s="33"/>
      <c r="P70" s="33"/>
      <c r="Q70" s="33"/>
      <c r="R70" s="33"/>
      <c r="S70" s="43"/>
    </row>
    <row r="71" spans="1:19" x14ac:dyDescent="0.35">
      <c r="A71" s="8">
        <v>2023</v>
      </c>
      <c r="B71" s="25">
        <v>2.79</v>
      </c>
      <c r="C71" s="25">
        <v>2.79</v>
      </c>
      <c r="D71" s="42">
        <v>2.79</v>
      </c>
      <c r="E71" s="33"/>
      <c r="F71" s="33"/>
      <c r="G71" s="33"/>
      <c r="H71" s="33"/>
      <c r="I71" s="33"/>
      <c r="J71" s="33"/>
      <c r="K71" s="33"/>
      <c r="N71" s="33"/>
      <c r="O71" s="33"/>
      <c r="P71" s="33"/>
      <c r="Q71" s="33"/>
      <c r="R71" s="33"/>
      <c r="S71" s="43"/>
    </row>
    <row r="72" spans="1:19" x14ac:dyDescent="0.35">
      <c r="A72" s="7" t="s">
        <v>46</v>
      </c>
      <c r="B72" s="25">
        <v>2.52</v>
      </c>
      <c r="C72" s="25">
        <v>2.87</v>
      </c>
      <c r="D72" s="42">
        <v>2.6567500000000015</v>
      </c>
      <c r="E72" s="33"/>
      <c r="F72" s="33"/>
      <c r="G72" s="33"/>
      <c r="H72" s="33"/>
      <c r="I72" s="33"/>
      <c r="J72" s="33"/>
      <c r="K72" s="33"/>
      <c r="N72" s="33"/>
      <c r="O72" s="33"/>
      <c r="P72" s="33"/>
      <c r="Q72" s="33"/>
      <c r="R72" s="33"/>
      <c r="S72" s="43"/>
    </row>
    <row r="73" spans="1:19" x14ac:dyDescent="0.35">
      <c r="A73" s="8">
        <v>2018</v>
      </c>
      <c r="B73" s="25">
        <v>2.52</v>
      </c>
      <c r="C73" s="25">
        <v>2.87</v>
      </c>
      <c r="D73" s="42">
        <v>2.753333333333333</v>
      </c>
      <c r="E73" s="33"/>
      <c r="F73" s="33"/>
      <c r="G73" s="33"/>
      <c r="H73" s="33"/>
      <c r="I73" s="33"/>
      <c r="J73" s="33"/>
      <c r="K73" s="33"/>
      <c r="N73" s="33"/>
      <c r="O73" s="33"/>
      <c r="P73" s="33"/>
      <c r="Q73" s="33"/>
      <c r="R73" s="33"/>
      <c r="S73" s="43"/>
    </row>
    <row r="74" spans="1:19" x14ac:dyDescent="0.35">
      <c r="A74" s="8">
        <v>2019</v>
      </c>
      <c r="B74" s="25">
        <v>2.52</v>
      </c>
      <c r="C74" s="25">
        <v>2.52</v>
      </c>
      <c r="D74" s="42">
        <v>2.52</v>
      </c>
      <c r="E74" s="33"/>
      <c r="F74" s="33"/>
      <c r="G74" s="33"/>
      <c r="H74" s="33"/>
      <c r="I74" s="33"/>
      <c r="J74" s="33"/>
      <c r="K74" s="33"/>
      <c r="N74" s="33"/>
      <c r="O74" s="33"/>
      <c r="P74" s="33"/>
      <c r="Q74" s="33"/>
      <c r="R74" s="33"/>
      <c r="S74" s="43"/>
    </row>
    <row r="75" spans="1:19" x14ac:dyDescent="0.35">
      <c r="A75" s="8">
        <v>2021</v>
      </c>
      <c r="B75" s="25">
        <v>2.52</v>
      </c>
      <c r="C75" s="25">
        <v>2.52</v>
      </c>
      <c r="D75" s="42">
        <v>2.52</v>
      </c>
      <c r="E75" s="33"/>
      <c r="F75" s="33"/>
      <c r="G75" s="33"/>
      <c r="H75" s="33"/>
      <c r="I75" s="33"/>
      <c r="J75" s="33"/>
      <c r="K75" s="33"/>
      <c r="N75" s="33"/>
      <c r="O75" s="33"/>
      <c r="P75" s="33"/>
      <c r="Q75" s="33"/>
      <c r="R75" s="33"/>
      <c r="S75" s="43"/>
    </row>
    <row r="76" spans="1:19" x14ac:dyDescent="0.35">
      <c r="A76" s="8">
        <v>2022</v>
      </c>
      <c r="B76" s="25">
        <v>2.64</v>
      </c>
      <c r="C76" s="25">
        <v>2.65</v>
      </c>
      <c r="D76" s="42">
        <v>2.6494999999999993</v>
      </c>
      <c r="E76" s="33"/>
      <c r="F76" s="33"/>
      <c r="G76" s="33"/>
      <c r="H76" s="33"/>
      <c r="I76" s="33"/>
      <c r="J76" s="33"/>
      <c r="K76" s="33"/>
      <c r="N76" s="33"/>
      <c r="O76" s="33"/>
      <c r="P76" s="33"/>
      <c r="Q76" s="33"/>
      <c r="R76" s="33"/>
      <c r="S76" s="43"/>
    </row>
    <row r="77" spans="1:19" x14ac:dyDescent="0.35">
      <c r="A77" s="8">
        <v>2023</v>
      </c>
      <c r="B77" s="25">
        <v>2.65</v>
      </c>
      <c r="C77" s="25">
        <v>2.65</v>
      </c>
      <c r="D77" s="42">
        <v>2.65</v>
      </c>
      <c r="E77" s="33"/>
      <c r="F77" s="33"/>
      <c r="G77" s="33"/>
      <c r="H77" s="33"/>
      <c r="I77" s="33"/>
      <c r="J77" s="33"/>
      <c r="K77" s="33"/>
      <c r="N77" s="33"/>
      <c r="O77" s="33"/>
      <c r="P77" s="33"/>
      <c r="Q77" s="33"/>
      <c r="R77" s="33"/>
      <c r="S77" s="43"/>
    </row>
    <row r="78" spans="1:19" x14ac:dyDescent="0.35">
      <c r="A78" s="7" t="s">
        <v>122</v>
      </c>
      <c r="B78" s="25">
        <v>2.5099999999999998</v>
      </c>
      <c r="C78" s="25">
        <v>3.53</v>
      </c>
      <c r="D78" s="42">
        <v>2.8885714285714283</v>
      </c>
      <c r="E78" s="33"/>
      <c r="F78" s="33"/>
      <c r="G78" s="33"/>
      <c r="H78" s="33"/>
      <c r="I78" s="33"/>
      <c r="J78" s="33"/>
      <c r="K78" s="33"/>
      <c r="N78" s="33"/>
      <c r="O78" s="33"/>
      <c r="P78" s="33"/>
      <c r="Q78" s="33"/>
      <c r="R78" s="33"/>
      <c r="S78" s="43"/>
    </row>
    <row r="79" spans="1:19" x14ac:dyDescent="0.35">
      <c r="A79" s="8">
        <v>2017</v>
      </c>
      <c r="B79" s="25">
        <v>2.5099999999999998</v>
      </c>
      <c r="C79" s="25">
        <v>3.53</v>
      </c>
      <c r="D79" s="42">
        <v>2.92</v>
      </c>
      <c r="E79" s="33"/>
      <c r="F79" s="33"/>
      <c r="G79" s="33"/>
      <c r="H79" s="33"/>
      <c r="I79" s="33"/>
      <c r="J79" s="33"/>
      <c r="K79" s="33"/>
      <c r="N79" s="33"/>
      <c r="O79" s="33"/>
      <c r="P79" s="33"/>
      <c r="Q79" s="33"/>
      <c r="R79" s="33"/>
      <c r="S79" s="43"/>
    </row>
    <row r="80" spans="1:19" x14ac:dyDescent="0.35">
      <c r="A80" s="8">
        <v>2018</v>
      </c>
      <c r="B80" s="25">
        <v>2.58</v>
      </c>
      <c r="C80" s="25">
        <v>2.58</v>
      </c>
      <c r="D80" s="42">
        <v>2.58</v>
      </c>
      <c r="E80" s="33"/>
      <c r="F80" s="33"/>
      <c r="G80" s="33"/>
      <c r="H80" s="33"/>
      <c r="I80" s="33"/>
      <c r="J80" s="33"/>
      <c r="K80" s="33"/>
      <c r="N80" s="33"/>
      <c r="O80" s="33"/>
      <c r="P80" s="33"/>
      <c r="Q80" s="33"/>
      <c r="R80" s="33"/>
      <c r="S80" s="43"/>
    </row>
    <row r="81" spans="1:19" x14ac:dyDescent="0.35">
      <c r="A81" s="8">
        <v>2019</v>
      </c>
      <c r="B81" s="25">
        <v>2.89</v>
      </c>
      <c r="C81" s="25">
        <v>2.89</v>
      </c>
      <c r="D81" s="42">
        <v>2.89</v>
      </c>
      <c r="E81" s="33"/>
      <c r="F81" s="33"/>
      <c r="G81" s="33"/>
      <c r="H81" s="33"/>
      <c r="I81" s="33"/>
      <c r="J81" s="33"/>
      <c r="K81" s="33"/>
      <c r="N81" s="33"/>
      <c r="O81" s="33"/>
      <c r="P81" s="33"/>
      <c r="Q81" s="33"/>
      <c r="R81" s="33"/>
      <c r="S81" s="43"/>
    </row>
    <row r="82" spans="1:19" x14ac:dyDescent="0.35">
      <c r="A82" s="8">
        <v>2023</v>
      </c>
      <c r="B82" s="25">
        <v>2.97</v>
      </c>
      <c r="C82" s="25">
        <v>3.02</v>
      </c>
      <c r="D82" s="42">
        <v>2.9950000000000001</v>
      </c>
      <c r="E82" s="33"/>
      <c r="F82" s="33"/>
      <c r="G82" s="33"/>
      <c r="H82" s="33"/>
      <c r="I82" s="33"/>
      <c r="J82" s="33"/>
      <c r="K82" s="33"/>
      <c r="N82" s="33"/>
      <c r="O82" s="33"/>
      <c r="P82" s="33"/>
      <c r="Q82" s="33"/>
      <c r="R82" s="33"/>
      <c r="S82" s="43"/>
    </row>
    <row r="83" spans="1:19" x14ac:dyDescent="0.35">
      <c r="A83" s="7" t="s">
        <v>37</v>
      </c>
      <c r="B83" s="25">
        <v>2.84</v>
      </c>
      <c r="C83" s="25">
        <v>2.91</v>
      </c>
      <c r="D83" s="42">
        <v>2.8833333333333333</v>
      </c>
      <c r="E83" s="33"/>
      <c r="F83" s="33"/>
      <c r="G83" s="33"/>
      <c r="H83" s="33"/>
      <c r="I83" s="33"/>
      <c r="J83" s="33"/>
      <c r="K83" s="33"/>
      <c r="N83" s="33"/>
      <c r="O83" s="33"/>
      <c r="P83" s="33"/>
      <c r="Q83" s="33"/>
      <c r="R83" s="33"/>
      <c r="S83" s="43"/>
    </row>
    <row r="84" spans="1:19" x14ac:dyDescent="0.35">
      <c r="A84" s="8">
        <v>2021</v>
      </c>
      <c r="B84" s="25">
        <v>2.84</v>
      </c>
      <c r="C84" s="25">
        <v>2.91</v>
      </c>
      <c r="D84" s="42">
        <v>2.8833333333333333</v>
      </c>
      <c r="E84" s="33"/>
      <c r="F84" s="33"/>
      <c r="G84" s="33"/>
      <c r="H84" s="33"/>
      <c r="I84" s="33"/>
      <c r="J84" s="33"/>
      <c r="K84" s="33"/>
      <c r="N84" s="33"/>
      <c r="O84" s="33"/>
      <c r="P84" s="33"/>
      <c r="Q84" s="33"/>
      <c r="R84" s="33"/>
      <c r="S84" s="43"/>
    </row>
    <row r="85" spans="1:19" x14ac:dyDescent="0.35">
      <c r="A85" s="7" t="s">
        <v>4</v>
      </c>
      <c r="B85" s="25">
        <v>2.27</v>
      </c>
      <c r="C85" s="25">
        <v>3.71</v>
      </c>
      <c r="D85" s="42">
        <v>3.1216666666666666</v>
      </c>
      <c r="E85" s="33"/>
      <c r="F85" s="33"/>
      <c r="G85" s="33"/>
      <c r="H85" s="33"/>
      <c r="I85" s="33"/>
      <c r="J85" s="33"/>
      <c r="K85" s="33"/>
      <c r="N85" s="33"/>
      <c r="O85" s="33"/>
      <c r="P85" s="33"/>
      <c r="Q85" s="33"/>
      <c r="R85" s="33"/>
      <c r="S85" s="43"/>
    </row>
    <row r="86" spans="1:19" x14ac:dyDescent="0.35">
      <c r="A86" s="8">
        <v>2014</v>
      </c>
      <c r="B86" s="25">
        <v>3.29</v>
      </c>
      <c r="C86" s="25">
        <v>3.29</v>
      </c>
      <c r="D86" s="42">
        <v>3.29</v>
      </c>
      <c r="E86" s="33"/>
      <c r="F86" s="33"/>
      <c r="G86" s="33"/>
      <c r="H86" s="33"/>
      <c r="I86" s="33"/>
      <c r="J86" s="33"/>
      <c r="K86" s="33"/>
      <c r="N86" s="33"/>
      <c r="O86" s="33"/>
      <c r="P86" s="33"/>
      <c r="Q86" s="33"/>
      <c r="R86" s="33"/>
      <c r="S86" s="43"/>
    </row>
    <row r="87" spans="1:19" x14ac:dyDescent="0.35">
      <c r="A87" s="8">
        <v>2015</v>
      </c>
      <c r="B87" s="25">
        <v>3.29</v>
      </c>
      <c r="C87" s="25">
        <v>3.29</v>
      </c>
      <c r="D87" s="42">
        <v>3.29</v>
      </c>
      <c r="E87" s="33"/>
      <c r="F87" s="33"/>
      <c r="G87" s="33"/>
      <c r="H87" s="33"/>
      <c r="I87" s="33"/>
      <c r="J87" s="33"/>
      <c r="K87" s="33"/>
      <c r="N87" s="33"/>
      <c r="O87" s="33"/>
      <c r="P87" s="33"/>
      <c r="Q87" s="33"/>
      <c r="R87" s="33"/>
      <c r="S87" s="43"/>
    </row>
    <row r="88" spans="1:19" x14ac:dyDescent="0.35">
      <c r="A88" s="8">
        <v>2017</v>
      </c>
      <c r="B88" s="25">
        <v>3.5</v>
      </c>
      <c r="C88" s="25">
        <v>3.5</v>
      </c>
      <c r="D88" s="42">
        <v>3.5</v>
      </c>
      <c r="E88" s="33"/>
      <c r="F88" s="33"/>
      <c r="G88" s="33"/>
      <c r="H88" s="33"/>
      <c r="I88" s="33"/>
      <c r="J88" s="33"/>
      <c r="K88" s="33"/>
      <c r="N88" s="33"/>
      <c r="O88" s="33"/>
      <c r="P88" s="33"/>
      <c r="Q88" s="33"/>
      <c r="R88" s="33"/>
      <c r="S88" s="43"/>
    </row>
    <row r="89" spans="1:19" x14ac:dyDescent="0.35">
      <c r="A89" s="8">
        <v>2018</v>
      </c>
      <c r="B89" s="25">
        <v>2.27</v>
      </c>
      <c r="C89" s="25">
        <v>2.27</v>
      </c>
      <c r="D89" s="42">
        <v>2.27</v>
      </c>
      <c r="E89" s="33"/>
      <c r="F89" s="33"/>
      <c r="G89" s="33"/>
      <c r="H89" s="33"/>
      <c r="I89" s="33"/>
      <c r="J89" s="33"/>
      <c r="K89" s="33"/>
      <c r="N89" s="33"/>
      <c r="O89" s="33"/>
      <c r="P89" s="33"/>
      <c r="Q89" s="33"/>
      <c r="R89" s="33"/>
      <c r="S89" s="43"/>
    </row>
    <row r="90" spans="1:19" x14ac:dyDescent="0.35">
      <c r="A90" s="8">
        <v>2019</v>
      </c>
      <c r="B90" s="25">
        <v>2.67</v>
      </c>
      <c r="C90" s="25">
        <v>2.67</v>
      </c>
      <c r="D90" s="42">
        <v>2.67</v>
      </c>
      <c r="E90" s="33"/>
      <c r="F90" s="33"/>
      <c r="G90" s="33"/>
      <c r="H90" s="33"/>
      <c r="I90" s="33"/>
      <c r="J90" s="33"/>
      <c r="K90" s="33"/>
      <c r="N90" s="33"/>
      <c r="O90" s="33"/>
      <c r="P90" s="33"/>
      <c r="Q90" s="33"/>
      <c r="R90" s="33"/>
      <c r="S90" s="43"/>
    </row>
    <row r="91" spans="1:19" x14ac:dyDescent="0.35">
      <c r="A91" s="8">
        <v>2020</v>
      </c>
      <c r="B91" s="25">
        <v>3.71</v>
      </c>
      <c r="C91" s="25">
        <v>3.71</v>
      </c>
      <c r="D91" s="42">
        <v>3.71</v>
      </c>
      <c r="E91" s="33"/>
      <c r="F91" s="33"/>
      <c r="G91" s="33"/>
      <c r="H91" s="33"/>
      <c r="I91" s="33"/>
      <c r="J91" s="33"/>
      <c r="K91" s="33"/>
      <c r="N91" s="33"/>
      <c r="O91" s="33"/>
      <c r="P91" s="33"/>
      <c r="Q91" s="33"/>
      <c r="R91" s="33"/>
      <c r="S91" s="43"/>
    </row>
    <row r="92" spans="1:19" x14ac:dyDescent="0.35">
      <c r="A92" s="6" t="s">
        <v>174</v>
      </c>
      <c r="B92" s="25"/>
      <c r="C92" s="25"/>
      <c r="D92" s="42"/>
      <c r="E92" s="33"/>
      <c r="F92" s="33"/>
      <c r="G92" s="33"/>
      <c r="H92" s="33"/>
      <c r="I92" s="33"/>
      <c r="J92" s="33"/>
      <c r="K92" s="33"/>
      <c r="N92" s="33"/>
      <c r="O92" s="33"/>
      <c r="P92" s="33"/>
      <c r="Q92" s="33"/>
      <c r="R92" s="33"/>
      <c r="S92" s="43"/>
    </row>
    <row r="93" spans="1:19" x14ac:dyDescent="0.35">
      <c r="A93" s="7" t="s">
        <v>174</v>
      </c>
      <c r="B93" s="25"/>
      <c r="C93" s="25"/>
      <c r="D93" s="42"/>
      <c r="E93" s="33"/>
      <c r="F93" s="33"/>
      <c r="G93" s="33"/>
      <c r="H93" s="33"/>
      <c r="I93" s="33"/>
      <c r="J93" s="33"/>
      <c r="K93" s="33"/>
      <c r="N93" s="33"/>
      <c r="O93" s="33"/>
      <c r="P93" s="33"/>
      <c r="Q93" s="33"/>
      <c r="R93" s="33"/>
      <c r="S93" s="43"/>
    </row>
    <row r="94" spans="1:19" x14ac:dyDescent="0.35">
      <c r="A94" s="8" t="s">
        <v>174</v>
      </c>
      <c r="B94" s="25"/>
      <c r="C94" s="25"/>
      <c r="D94" s="42"/>
      <c r="E94" s="33"/>
      <c r="F94" s="33"/>
      <c r="G94" s="33"/>
      <c r="H94" s="33"/>
      <c r="I94" s="33"/>
      <c r="J94" s="33"/>
      <c r="K94" s="33"/>
      <c r="N94" s="33"/>
      <c r="O94" s="33"/>
      <c r="P94" s="33"/>
      <c r="Q94" s="33"/>
      <c r="R94" s="33"/>
      <c r="S94" s="43"/>
    </row>
    <row r="95" spans="1:19" x14ac:dyDescent="0.35">
      <c r="A95" s="47" t="s">
        <v>124</v>
      </c>
      <c r="B95" s="48">
        <v>2.06</v>
      </c>
      <c r="C95" s="48">
        <v>38.03</v>
      </c>
      <c r="D95" s="49">
        <v>3.7333003952569119</v>
      </c>
      <c r="E95" s="33"/>
      <c r="F95" s="33"/>
      <c r="G95" s="33"/>
      <c r="H95" s="33"/>
      <c r="I95" s="33"/>
      <c r="J95" s="33"/>
      <c r="K95" s="33"/>
      <c r="N95" s="33"/>
      <c r="O95" s="33"/>
      <c r="P95" s="33"/>
      <c r="Q95" s="33"/>
      <c r="R95" s="33"/>
      <c r="S95" s="43"/>
    </row>
    <row r="96" spans="1:19" x14ac:dyDescent="0.35">
      <c r="E96" s="44"/>
      <c r="F96" s="44"/>
      <c r="G96" s="44"/>
      <c r="H96" s="44"/>
      <c r="I96" s="44"/>
      <c r="J96" s="44"/>
      <c r="K96" s="44"/>
      <c r="L96" s="44"/>
      <c r="M96" s="45"/>
      <c r="N96" s="44"/>
      <c r="O96" s="44"/>
      <c r="P96" s="44"/>
      <c r="Q96" s="44"/>
      <c r="R96" s="44"/>
      <c r="S96" s="46"/>
    </row>
  </sheetData>
  <mergeCells count="4">
    <mergeCell ref="O14:P14"/>
    <mergeCell ref="O15:P15"/>
    <mergeCell ref="A1:O3"/>
    <mergeCell ref="M4:Q5"/>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E14E-A9A8-45C3-9AFC-BC0C706459FB}">
  <dimension ref="A1:S75"/>
  <sheetViews>
    <sheetView topLeftCell="A62" zoomScale="80" zoomScaleNormal="80" workbookViewId="0">
      <selection activeCell="F67" sqref="F67:M68"/>
    </sheetView>
  </sheetViews>
  <sheetFormatPr defaultRowHeight="14.5" x14ac:dyDescent="0.35"/>
  <cols>
    <col min="1" max="1" width="5.36328125" customWidth="1"/>
    <col min="2" max="2" width="11.81640625" customWidth="1"/>
    <col min="3" max="3" width="8.81640625" customWidth="1"/>
    <col min="9" max="9" width="9.26953125" customWidth="1"/>
    <col min="10" max="11" width="9.36328125" customWidth="1"/>
    <col min="12" max="12" width="12.1796875" customWidth="1"/>
    <col min="14" max="14" width="10.81640625" customWidth="1"/>
    <col min="15" max="15" width="8.81640625" customWidth="1"/>
    <col min="16" max="16" width="0.81640625" customWidth="1"/>
    <col min="17" max="17" width="53.36328125" customWidth="1"/>
  </cols>
  <sheetData>
    <row r="1" spans="1:19" ht="30.5" customHeight="1" x14ac:dyDescent="0.35">
      <c r="A1" s="121" t="s">
        <v>159</v>
      </c>
      <c r="B1" s="121"/>
      <c r="C1" s="121"/>
      <c r="D1" s="121"/>
      <c r="E1" s="121"/>
      <c r="F1" s="121"/>
      <c r="G1" s="121"/>
      <c r="H1" s="121"/>
      <c r="I1" s="121"/>
      <c r="J1" s="121"/>
      <c r="K1" s="121"/>
      <c r="L1" s="121"/>
      <c r="M1" s="121"/>
      <c r="N1" s="121"/>
      <c r="O1" s="121"/>
      <c r="P1" s="121"/>
      <c r="Q1" s="121"/>
      <c r="R1" s="121"/>
      <c r="S1" s="130"/>
    </row>
    <row r="2" spans="1:19" ht="14.5" customHeight="1" x14ac:dyDescent="0.35">
      <c r="A2" s="33"/>
      <c r="B2" s="50"/>
      <c r="C2" s="51"/>
      <c r="D2" s="51"/>
      <c r="E2" s="51"/>
      <c r="F2" s="51"/>
      <c r="G2" s="51"/>
      <c r="H2" s="51"/>
      <c r="I2" s="51"/>
      <c r="J2" s="51"/>
      <c r="K2" s="51"/>
      <c r="L2" s="51"/>
      <c r="M2" s="51"/>
      <c r="N2" s="51"/>
      <c r="O2" s="51"/>
      <c r="P2" s="51"/>
      <c r="Q2" s="51"/>
      <c r="R2" s="51"/>
      <c r="S2" s="53"/>
    </row>
    <row r="3" spans="1:19" ht="45.5" customHeight="1" x14ac:dyDescent="0.35">
      <c r="A3" s="33"/>
      <c r="B3" s="36" t="s">
        <v>156</v>
      </c>
      <c r="C3" s="36" t="s">
        <v>157</v>
      </c>
      <c r="D3" s="37" t="s">
        <v>163</v>
      </c>
      <c r="E3" s="37" t="s">
        <v>160</v>
      </c>
      <c r="F3" s="36">
        <v>2014</v>
      </c>
      <c r="G3" s="36">
        <v>2015</v>
      </c>
      <c r="H3" s="36">
        <v>2016</v>
      </c>
      <c r="I3" s="36">
        <v>2017</v>
      </c>
      <c r="J3" s="36">
        <v>2018</v>
      </c>
      <c r="K3" s="36">
        <v>2019</v>
      </c>
      <c r="L3" s="36">
        <v>2020</v>
      </c>
      <c r="M3" s="36">
        <v>2021</v>
      </c>
      <c r="N3" s="36">
        <v>2022</v>
      </c>
      <c r="O3" s="36">
        <v>2023</v>
      </c>
      <c r="P3" s="33"/>
      <c r="Q3" s="34" t="s">
        <v>187</v>
      </c>
      <c r="R3" s="33"/>
      <c r="S3" s="43"/>
    </row>
    <row r="4" spans="1:19" ht="14.5" customHeight="1" x14ac:dyDescent="0.35">
      <c r="A4" s="33"/>
      <c r="B4" s="114" t="s">
        <v>4</v>
      </c>
      <c r="C4" s="114" t="s">
        <v>7</v>
      </c>
      <c r="D4" s="114">
        <v>88</v>
      </c>
      <c r="E4" s="9" t="s">
        <v>125</v>
      </c>
      <c r="F4" s="10">
        <v>3.41</v>
      </c>
      <c r="G4" s="10">
        <v>3.6</v>
      </c>
      <c r="H4" s="10">
        <v>4.04</v>
      </c>
      <c r="I4" s="31">
        <v>4.38</v>
      </c>
      <c r="J4" s="10">
        <v>3.98</v>
      </c>
      <c r="K4" s="10">
        <v>4.91</v>
      </c>
      <c r="L4" s="10">
        <v>4.83</v>
      </c>
      <c r="M4" s="10">
        <v>0</v>
      </c>
      <c r="N4" s="10">
        <v>0</v>
      </c>
      <c r="O4" s="10">
        <v>0</v>
      </c>
      <c r="P4" s="33"/>
      <c r="Q4" s="117" t="s">
        <v>162</v>
      </c>
      <c r="R4" s="33"/>
      <c r="S4" s="43"/>
    </row>
    <row r="5" spans="1:19" ht="14.5" customHeight="1" x14ac:dyDescent="0.35">
      <c r="A5" s="33"/>
      <c r="B5" s="115"/>
      <c r="C5" s="115"/>
      <c r="D5" s="115"/>
      <c r="E5" s="9" t="s">
        <v>158</v>
      </c>
      <c r="F5" s="10">
        <v>3.54</v>
      </c>
      <c r="G5" s="10">
        <v>3.65</v>
      </c>
      <c r="H5" s="10">
        <v>6.71</v>
      </c>
      <c r="I5" s="31">
        <v>4.3</v>
      </c>
      <c r="J5" s="10">
        <v>4.21</v>
      </c>
      <c r="K5" s="10">
        <v>4.93</v>
      </c>
      <c r="L5" s="10">
        <v>4.91</v>
      </c>
      <c r="M5" s="10">
        <v>0</v>
      </c>
      <c r="N5" s="10">
        <v>0</v>
      </c>
      <c r="O5" s="10">
        <v>0</v>
      </c>
      <c r="P5" s="33"/>
      <c r="Q5" s="117"/>
      <c r="R5" s="33"/>
      <c r="S5" s="43"/>
    </row>
    <row r="6" spans="1:19" ht="14.5" customHeight="1" x14ac:dyDescent="0.35">
      <c r="A6" s="33"/>
      <c r="B6" s="114" t="s">
        <v>122</v>
      </c>
      <c r="C6" s="114" t="s">
        <v>7</v>
      </c>
      <c r="D6" s="114">
        <v>1</v>
      </c>
      <c r="E6" s="9" t="s">
        <v>125</v>
      </c>
      <c r="F6" s="10">
        <v>0</v>
      </c>
      <c r="G6" s="10">
        <v>0</v>
      </c>
      <c r="H6" s="10">
        <v>0</v>
      </c>
      <c r="I6" s="10">
        <v>0</v>
      </c>
      <c r="J6" s="10">
        <v>3.16</v>
      </c>
      <c r="K6" s="10">
        <v>0</v>
      </c>
      <c r="L6" s="10">
        <v>0</v>
      </c>
      <c r="M6" s="10">
        <v>0</v>
      </c>
      <c r="N6" s="10">
        <v>0</v>
      </c>
      <c r="O6" s="10">
        <v>0</v>
      </c>
      <c r="P6" s="33"/>
      <c r="Q6" s="117"/>
      <c r="R6" s="33"/>
      <c r="S6" s="43"/>
    </row>
    <row r="7" spans="1:19" ht="14.5" customHeight="1" x14ac:dyDescent="0.35">
      <c r="A7" s="33"/>
      <c r="B7" s="115"/>
      <c r="C7" s="115"/>
      <c r="D7" s="115"/>
      <c r="E7" s="9" t="s">
        <v>158</v>
      </c>
      <c r="F7" s="10">
        <v>0</v>
      </c>
      <c r="G7" s="10">
        <v>0</v>
      </c>
      <c r="H7" s="10">
        <v>0</v>
      </c>
      <c r="I7" s="10">
        <v>0</v>
      </c>
      <c r="J7" s="10">
        <v>3.16</v>
      </c>
      <c r="K7" s="10">
        <v>0</v>
      </c>
      <c r="L7" s="10">
        <v>0</v>
      </c>
      <c r="M7" s="10">
        <v>0</v>
      </c>
      <c r="N7" s="10">
        <v>0</v>
      </c>
      <c r="O7" s="10">
        <v>0</v>
      </c>
      <c r="P7" s="33"/>
      <c r="Q7" s="117"/>
      <c r="R7" s="33"/>
      <c r="S7" s="43"/>
    </row>
    <row r="8" spans="1:19" ht="14.5" customHeight="1" x14ac:dyDescent="0.35">
      <c r="A8" s="33"/>
      <c r="B8" s="114" t="s">
        <v>4</v>
      </c>
      <c r="C8" s="114" t="s">
        <v>38</v>
      </c>
      <c r="D8" s="114">
        <v>6</v>
      </c>
      <c r="E8" s="9" t="s">
        <v>125</v>
      </c>
      <c r="F8" s="10">
        <v>3.29</v>
      </c>
      <c r="G8" s="10">
        <v>3.29</v>
      </c>
      <c r="H8" s="10">
        <v>0</v>
      </c>
      <c r="I8" s="10">
        <v>3.5</v>
      </c>
      <c r="J8" s="10">
        <v>2.27</v>
      </c>
      <c r="K8" s="10">
        <v>2.67</v>
      </c>
      <c r="L8" s="10">
        <v>3.71</v>
      </c>
      <c r="M8" s="10">
        <v>0</v>
      </c>
      <c r="N8" s="10">
        <v>0</v>
      </c>
      <c r="O8" s="10">
        <v>0</v>
      </c>
      <c r="P8" s="33"/>
      <c r="Q8" s="117"/>
      <c r="R8" s="33"/>
      <c r="S8" s="43"/>
    </row>
    <row r="9" spans="1:19" ht="14.5" customHeight="1" x14ac:dyDescent="0.35">
      <c r="A9" s="33"/>
      <c r="B9" s="115"/>
      <c r="C9" s="115"/>
      <c r="D9" s="115"/>
      <c r="E9" s="9" t="s">
        <v>158</v>
      </c>
      <c r="F9" s="10">
        <v>3.29</v>
      </c>
      <c r="G9" s="10">
        <v>3.29</v>
      </c>
      <c r="H9" s="10">
        <v>0</v>
      </c>
      <c r="I9" s="10">
        <v>3.5</v>
      </c>
      <c r="J9" s="10">
        <v>2.27</v>
      </c>
      <c r="K9" s="10">
        <v>2.67</v>
      </c>
      <c r="L9" s="10">
        <v>3.71</v>
      </c>
      <c r="M9" s="10">
        <v>0</v>
      </c>
      <c r="N9" s="10">
        <v>0</v>
      </c>
      <c r="O9" s="10">
        <v>0</v>
      </c>
      <c r="P9" s="33"/>
      <c r="Q9" s="117"/>
      <c r="R9" s="33"/>
      <c r="S9" s="43"/>
    </row>
    <row r="10" spans="1:19" ht="14.5" customHeight="1" x14ac:dyDescent="0.35">
      <c r="A10" s="33"/>
      <c r="B10" s="114" t="s">
        <v>122</v>
      </c>
      <c r="C10" s="114" t="s">
        <v>38</v>
      </c>
      <c r="D10" s="114">
        <v>7</v>
      </c>
      <c r="E10" s="9" t="s">
        <v>125</v>
      </c>
      <c r="F10" s="10">
        <v>0</v>
      </c>
      <c r="G10" s="10">
        <v>0</v>
      </c>
      <c r="H10" s="10">
        <v>0</v>
      </c>
      <c r="I10" s="10">
        <v>2.87</v>
      </c>
      <c r="J10" s="10">
        <v>2.58</v>
      </c>
      <c r="K10" s="10">
        <v>2.89</v>
      </c>
      <c r="L10" s="10">
        <v>0</v>
      </c>
      <c r="M10" s="10">
        <v>0</v>
      </c>
      <c r="N10" s="10">
        <v>0</v>
      </c>
      <c r="O10" s="10">
        <v>3.01</v>
      </c>
      <c r="P10" s="33"/>
      <c r="Q10" s="117"/>
      <c r="R10" s="33"/>
      <c r="S10" s="43"/>
    </row>
    <row r="11" spans="1:19" ht="14.5" customHeight="1" x14ac:dyDescent="0.35">
      <c r="A11" s="33"/>
      <c r="B11" s="115"/>
      <c r="C11" s="115"/>
      <c r="D11" s="115"/>
      <c r="E11" s="9" t="s">
        <v>158</v>
      </c>
      <c r="F11" s="10">
        <v>0</v>
      </c>
      <c r="G11" s="10">
        <v>0</v>
      </c>
      <c r="H11" s="10">
        <v>0</v>
      </c>
      <c r="I11" s="10">
        <v>2.92</v>
      </c>
      <c r="J11" s="10">
        <v>2.58</v>
      </c>
      <c r="K11" s="10">
        <v>2.89</v>
      </c>
      <c r="L11" s="10">
        <v>0</v>
      </c>
      <c r="M11" s="10">
        <v>0</v>
      </c>
      <c r="N11" s="10">
        <v>0</v>
      </c>
      <c r="O11" s="10">
        <v>3</v>
      </c>
      <c r="P11" s="33"/>
      <c r="Q11" s="120" t="s">
        <v>173</v>
      </c>
      <c r="R11" s="33"/>
      <c r="S11" s="43"/>
    </row>
    <row r="12" spans="1:19" ht="15.5" customHeight="1" x14ac:dyDescent="0.35">
      <c r="A12" s="33"/>
      <c r="B12" s="114" t="s">
        <v>46</v>
      </c>
      <c r="C12" s="114" t="s">
        <v>38</v>
      </c>
      <c r="D12" s="114">
        <v>40</v>
      </c>
      <c r="E12" s="9" t="s">
        <v>125</v>
      </c>
      <c r="F12" s="10">
        <v>0</v>
      </c>
      <c r="G12" s="10">
        <v>0</v>
      </c>
      <c r="H12" s="10">
        <v>0</v>
      </c>
      <c r="I12" s="10">
        <v>0</v>
      </c>
      <c r="J12" s="10">
        <v>2.71</v>
      </c>
      <c r="K12" s="10">
        <v>2.52</v>
      </c>
      <c r="L12" s="10">
        <v>0</v>
      </c>
      <c r="M12" s="10">
        <v>2.52</v>
      </c>
      <c r="N12" s="10">
        <v>2.65</v>
      </c>
      <c r="O12" s="10">
        <v>2.65</v>
      </c>
      <c r="P12" s="33"/>
      <c r="Q12" s="120"/>
      <c r="R12" s="33"/>
      <c r="S12" s="43"/>
    </row>
    <row r="13" spans="1:19" ht="15.5" customHeight="1" x14ac:dyDescent="0.35">
      <c r="A13" s="33"/>
      <c r="B13" s="115"/>
      <c r="C13" s="115"/>
      <c r="D13" s="115"/>
      <c r="E13" s="9" t="s">
        <v>158</v>
      </c>
      <c r="F13" s="10">
        <v>0</v>
      </c>
      <c r="G13" s="10">
        <v>0</v>
      </c>
      <c r="H13" s="10">
        <v>0</v>
      </c>
      <c r="I13" s="10">
        <v>0</v>
      </c>
      <c r="J13" s="10">
        <v>2.75</v>
      </c>
      <c r="K13" s="10">
        <v>2.52</v>
      </c>
      <c r="L13" s="10">
        <v>0</v>
      </c>
      <c r="M13" s="10">
        <v>2.52</v>
      </c>
      <c r="N13" s="10">
        <v>2.65</v>
      </c>
      <c r="O13" s="10">
        <v>2.65</v>
      </c>
      <c r="P13" s="33"/>
      <c r="Q13" s="120"/>
      <c r="R13" s="33"/>
      <c r="S13" s="43"/>
    </row>
    <row r="14" spans="1:19" ht="14.5" customHeight="1" x14ac:dyDescent="0.35">
      <c r="A14" s="33"/>
      <c r="B14" s="114" t="s">
        <v>175</v>
      </c>
      <c r="C14" s="114" t="s">
        <v>38</v>
      </c>
      <c r="D14" s="114">
        <v>7</v>
      </c>
      <c r="E14" s="9" t="s">
        <v>125</v>
      </c>
      <c r="F14" s="10">
        <v>0</v>
      </c>
      <c r="G14" s="10">
        <v>0</v>
      </c>
      <c r="H14" s="10">
        <v>0</v>
      </c>
      <c r="I14" s="10">
        <v>0</v>
      </c>
      <c r="J14" s="10">
        <v>0</v>
      </c>
      <c r="K14" s="10">
        <v>2.67</v>
      </c>
      <c r="L14" s="10">
        <v>2.9</v>
      </c>
      <c r="M14" s="10">
        <v>2.88</v>
      </c>
      <c r="N14" s="10">
        <v>0</v>
      </c>
      <c r="O14" s="10">
        <v>2.79</v>
      </c>
      <c r="P14" s="33"/>
      <c r="Q14" s="116" t="s">
        <v>170</v>
      </c>
      <c r="R14" s="33"/>
      <c r="S14" s="43"/>
    </row>
    <row r="15" spans="1:19" x14ac:dyDescent="0.35">
      <c r="A15" s="33"/>
      <c r="B15" s="115"/>
      <c r="C15" s="115"/>
      <c r="D15" s="115"/>
      <c r="E15" s="9" t="s">
        <v>158</v>
      </c>
      <c r="F15" s="10">
        <v>0</v>
      </c>
      <c r="G15" s="10">
        <v>0</v>
      </c>
      <c r="H15" s="10">
        <v>0</v>
      </c>
      <c r="I15" s="10">
        <v>0</v>
      </c>
      <c r="J15" s="10">
        <v>0</v>
      </c>
      <c r="K15" s="10">
        <v>2.67</v>
      </c>
      <c r="L15" s="10">
        <v>2.9</v>
      </c>
      <c r="M15" s="10">
        <v>2.89</v>
      </c>
      <c r="N15" s="10">
        <v>0</v>
      </c>
      <c r="O15" s="10">
        <v>2.79</v>
      </c>
      <c r="P15" s="33"/>
      <c r="Q15" s="116"/>
      <c r="R15" s="33"/>
      <c r="S15" s="43"/>
    </row>
    <row r="16" spans="1:19" ht="14.5" customHeight="1" x14ac:dyDescent="0.35">
      <c r="A16" s="33"/>
      <c r="B16" s="114" t="s">
        <v>4</v>
      </c>
      <c r="C16" s="114" t="s">
        <v>8</v>
      </c>
      <c r="D16" s="114">
        <v>34</v>
      </c>
      <c r="E16" s="9" t="s">
        <v>125</v>
      </c>
      <c r="F16" s="10">
        <v>2.81</v>
      </c>
      <c r="G16" s="10">
        <v>2.78</v>
      </c>
      <c r="H16" s="10">
        <v>2.98</v>
      </c>
      <c r="I16" s="10">
        <v>3.37</v>
      </c>
      <c r="J16" s="10">
        <v>3.87</v>
      </c>
      <c r="K16" s="10">
        <v>3.72</v>
      </c>
      <c r="L16" s="10">
        <v>3.7</v>
      </c>
      <c r="M16" s="10">
        <v>0</v>
      </c>
      <c r="N16" s="10">
        <v>0</v>
      </c>
      <c r="O16" s="10">
        <v>0</v>
      </c>
      <c r="P16" s="33"/>
      <c r="Q16" s="116"/>
      <c r="R16" s="33"/>
      <c r="S16" s="43"/>
    </row>
    <row r="17" spans="1:19" x14ac:dyDescent="0.35">
      <c r="A17" s="33"/>
      <c r="B17" s="115"/>
      <c r="C17" s="115"/>
      <c r="D17" s="115"/>
      <c r="E17" s="9" t="s">
        <v>158</v>
      </c>
      <c r="F17" s="10">
        <v>2.82</v>
      </c>
      <c r="G17" s="10">
        <v>2.8</v>
      </c>
      <c r="H17" s="10">
        <v>2.94</v>
      </c>
      <c r="I17" s="10">
        <v>3.15</v>
      </c>
      <c r="J17" s="10">
        <v>3.83</v>
      </c>
      <c r="K17" s="10">
        <v>3.47</v>
      </c>
      <c r="L17" s="10">
        <v>3.36</v>
      </c>
      <c r="M17" s="10">
        <v>0</v>
      </c>
      <c r="N17" s="10">
        <v>0</v>
      </c>
      <c r="O17" s="10">
        <v>0</v>
      </c>
      <c r="P17" s="33"/>
      <c r="Q17" s="116"/>
      <c r="R17" s="33"/>
      <c r="S17" s="43"/>
    </row>
    <row r="18" spans="1:19" x14ac:dyDescent="0.35">
      <c r="A18" s="33"/>
      <c r="B18" s="118" t="s">
        <v>46</v>
      </c>
      <c r="C18" s="118" t="s">
        <v>161</v>
      </c>
      <c r="D18" s="114">
        <v>17</v>
      </c>
      <c r="E18" s="9" t="s">
        <v>125</v>
      </c>
      <c r="F18" s="31">
        <v>4.24</v>
      </c>
      <c r="G18" s="10">
        <v>4.75</v>
      </c>
      <c r="H18" s="10">
        <v>4.2244000000000002</v>
      </c>
      <c r="I18" s="10">
        <v>4.5555752212389375</v>
      </c>
      <c r="J18" s="10">
        <v>0</v>
      </c>
      <c r="K18" s="24">
        <v>3.7934782608695654</v>
      </c>
      <c r="L18" s="10">
        <v>0</v>
      </c>
      <c r="M18" s="10">
        <v>4.07</v>
      </c>
      <c r="N18" s="10">
        <v>0</v>
      </c>
      <c r="O18" s="10">
        <v>0</v>
      </c>
      <c r="P18" s="33"/>
      <c r="Q18" s="116"/>
      <c r="R18" s="33"/>
      <c r="S18" s="43"/>
    </row>
    <row r="19" spans="1:19" x14ac:dyDescent="0.35">
      <c r="A19" s="33"/>
      <c r="B19" s="119"/>
      <c r="C19" s="119"/>
      <c r="D19" s="115"/>
      <c r="E19" s="9" t="s">
        <v>158</v>
      </c>
      <c r="F19" s="31">
        <v>3.68</v>
      </c>
      <c r="G19" s="10">
        <v>4.75</v>
      </c>
      <c r="H19" s="10">
        <v>4.5533333333333337</v>
      </c>
      <c r="I19" s="10">
        <v>4.4674999999999994</v>
      </c>
      <c r="J19" s="10">
        <v>0</v>
      </c>
      <c r="K19" s="10">
        <v>4.2</v>
      </c>
      <c r="L19" s="10">
        <v>0</v>
      </c>
      <c r="M19" s="10">
        <v>5.35</v>
      </c>
      <c r="N19" s="10">
        <v>0</v>
      </c>
      <c r="O19" s="10">
        <v>0</v>
      </c>
      <c r="P19" s="33"/>
      <c r="Q19" s="116" t="s">
        <v>169</v>
      </c>
      <c r="R19" s="33"/>
      <c r="S19" s="43"/>
    </row>
    <row r="20" spans="1:19" ht="14.5" customHeight="1" x14ac:dyDescent="0.35">
      <c r="A20" s="33"/>
      <c r="B20" s="118" t="s">
        <v>32</v>
      </c>
      <c r="C20" s="114" t="s">
        <v>26</v>
      </c>
      <c r="D20" s="114">
        <v>8</v>
      </c>
      <c r="E20" s="9" t="s">
        <v>125</v>
      </c>
      <c r="F20" s="10">
        <v>0</v>
      </c>
      <c r="G20" s="10">
        <v>0</v>
      </c>
      <c r="H20" s="10">
        <v>0</v>
      </c>
      <c r="I20" s="10">
        <v>0</v>
      </c>
      <c r="J20" s="10">
        <v>0</v>
      </c>
      <c r="K20" s="10">
        <v>0</v>
      </c>
      <c r="L20" s="10">
        <v>0</v>
      </c>
      <c r="M20" s="10">
        <v>0</v>
      </c>
      <c r="N20" s="12">
        <v>2.72</v>
      </c>
      <c r="O20" s="12">
        <v>2.4700000000000002</v>
      </c>
      <c r="P20" s="33"/>
      <c r="Q20" s="116"/>
      <c r="R20" s="33"/>
      <c r="S20" s="43"/>
    </row>
    <row r="21" spans="1:19" x14ac:dyDescent="0.35">
      <c r="A21" s="33"/>
      <c r="B21" s="119"/>
      <c r="C21" s="115"/>
      <c r="D21" s="115"/>
      <c r="E21" s="9" t="s">
        <v>158</v>
      </c>
      <c r="F21" s="10">
        <v>0</v>
      </c>
      <c r="G21" s="10">
        <v>0</v>
      </c>
      <c r="H21" s="10">
        <v>0</v>
      </c>
      <c r="I21" s="10">
        <v>0</v>
      </c>
      <c r="J21" s="10">
        <v>0</v>
      </c>
      <c r="K21" s="10">
        <v>0</v>
      </c>
      <c r="L21" s="10">
        <v>0</v>
      </c>
      <c r="M21" s="10">
        <v>0</v>
      </c>
      <c r="N21" s="10">
        <v>2.76</v>
      </c>
      <c r="O21" s="10">
        <v>3.17</v>
      </c>
      <c r="P21" s="33"/>
      <c r="Q21" s="116"/>
      <c r="R21" s="33"/>
      <c r="S21" s="43"/>
    </row>
    <row r="22" spans="1:19" x14ac:dyDescent="0.35">
      <c r="A22" s="33"/>
      <c r="B22" s="118" t="s">
        <v>46</v>
      </c>
      <c r="C22" s="114" t="s">
        <v>26</v>
      </c>
      <c r="D22" s="114">
        <v>25</v>
      </c>
      <c r="E22" s="9" t="s">
        <v>125</v>
      </c>
      <c r="F22" s="10">
        <v>0</v>
      </c>
      <c r="G22" s="10">
        <v>0</v>
      </c>
      <c r="H22" s="10">
        <v>0</v>
      </c>
      <c r="I22" s="10">
        <v>0</v>
      </c>
      <c r="J22" s="12">
        <v>2.72</v>
      </c>
      <c r="K22" s="12">
        <v>2.75</v>
      </c>
      <c r="L22" s="12">
        <v>2.89</v>
      </c>
      <c r="M22" s="12">
        <v>2.4500000000000002</v>
      </c>
      <c r="N22" s="12">
        <v>2.48</v>
      </c>
      <c r="O22" s="12">
        <v>2.9</v>
      </c>
      <c r="P22" s="33"/>
      <c r="Q22" s="116"/>
      <c r="R22" s="33"/>
      <c r="S22" s="43"/>
    </row>
    <row r="23" spans="1:19" x14ac:dyDescent="0.35">
      <c r="A23" s="33"/>
      <c r="B23" s="119"/>
      <c r="C23" s="115"/>
      <c r="D23" s="115"/>
      <c r="E23" s="9" t="s">
        <v>158</v>
      </c>
      <c r="F23" s="10">
        <v>0</v>
      </c>
      <c r="G23" s="10">
        <v>0</v>
      </c>
      <c r="H23" s="10">
        <v>0</v>
      </c>
      <c r="I23" s="10">
        <v>0</v>
      </c>
      <c r="J23" s="10">
        <v>2.72</v>
      </c>
      <c r="K23" s="10">
        <v>2.78</v>
      </c>
      <c r="L23" s="10">
        <v>2.9</v>
      </c>
      <c r="M23" s="10">
        <v>2.4500000000000002</v>
      </c>
      <c r="N23" s="10">
        <v>2.5099999999999998</v>
      </c>
      <c r="O23" s="10">
        <v>2.9</v>
      </c>
      <c r="P23" s="33"/>
      <c r="Q23" s="116"/>
      <c r="R23" s="33"/>
      <c r="S23" s="43"/>
    </row>
    <row r="24" spans="1:19" ht="14.5" customHeight="1" x14ac:dyDescent="0.35">
      <c r="A24" s="33"/>
      <c r="B24" s="118" t="s">
        <v>122</v>
      </c>
      <c r="C24" s="114" t="s">
        <v>26</v>
      </c>
      <c r="D24" s="114">
        <v>5</v>
      </c>
      <c r="E24" s="9" t="s">
        <v>125</v>
      </c>
      <c r="F24" s="10">
        <v>5.5</v>
      </c>
      <c r="G24" s="10">
        <v>0</v>
      </c>
      <c r="H24" s="10">
        <v>4.5</v>
      </c>
      <c r="I24" s="10">
        <v>0</v>
      </c>
      <c r="J24" s="10">
        <v>3.16</v>
      </c>
      <c r="K24" s="10">
        <v>2.65</v>
      </c>
      <c r="L24" s="10">
        <v>0</v>
      </c>
      <c r="M24" s="10">
        <v>0</v>
      </c>
      <c r="N24" s="10">
        <v>2.5</v>
      </c>
      <c r="O24" s="10">
        <v>0</v>
      </c>
      <c r="P24" s="33"/>
      <c r="Q24" s="116" t="s">
        <v>168</v>
      </c>
      <c r="R24" s="33"/>
      <c r="S24" s="43"/>
    </row>
    <row r="25" spans="1:19" x14ac:dyDescent="0.35">
      <c r="A25" s="33"/>
      <c r="B25" s="119"/>
      <c r="C25" s="115"/>
      <c r="D25" s="115"/>
      <c r="E25" s="9" t="s">
        <v>158</v>
      </c>
      <c r="F25" s="10">
        <v>5.5</v>
      </c>
      <c r="G25" s="10">
        <v>0</v>
      </c>
      <c r="H25" s="10">
        <v>4.5</v>
      </c>
      <c r="I25" s="10">
        <v>0</v>
      </c>
      <c r="J25" s="10">
        <v>3.16</v>
      </c>
      <c r="K25" s="10">
        <v>2.65</v>
      </c>
      <c r="L25" s="10">
        <v>0</v>
      </c>
      <c r="M25" s="10">
        <v>0</v>
      </c>
      <c r="N25" s="10">
        <v>2.5</v>
      </c>
      <c r="O25" s="10">
        <v>0</v>
      </c>
      <c r="P25" s="33"/>
      <c r="Q25" s="116"/>
      <c r="R25" s="33"/>
      <c r="S25" s="43"/>
    </row>
    <row r="26" spans="1:19" x14ac:dyDescent="0.35">
      <c r="A26" s="33"/>
      <c r="B26" s="118" t="s">
        <v>4</v>
      </c>
      <c r="C26" s="114" t="s">
        <v>26</v>
      </c>
      <c r="D26" s="114">
        <v>7</v>
      </c>
      <c r="E26" s="9" t="s">
        <v>125</v>
      </c>
      <c r="F26" s="10">
        <v>4.8</v>
      </c>
      <c r="G26" s="10">
        <v>5.21</v>
      </c>
      <c r="H26" s="10">
        <v>6.84</v>
      </c>
      <c r="I26" s="10">
        <v>5.34</v>
      </c>
      <c r="J26" s="10">
        <v>4.7</v>
      </c>
      <c r="K26" s="10">
        <v>3.83</v>
      </c>
      <c r="L26" s="10">
        <v>3.71</v>
      </c>
      <c r="M26" s="10">
        <v>0</v>
      </c>
      <c r="N26" s="10">
        <v>0</v>
      </c>
      <c r="O26" s="10">
        <v>0</v>
      </c>
      <c r="P26" s="33"/>
      <c r="Q26" s="116"/>
      <c r="R26" s="33"/>
      <c r="S26" s="43"/>
    </row>
    <row r="27" spans="1:19" x14ac:dyDescent="0.35">
      <c r="A27" s="33"/>
      <c r="B27" s="119"/>
      <c r="C27" s="115"/>
      <c r="D27" s="115"/>
      <c r="E27" s="9" t="s">
        <v>158</v>
      </c>
      <c r="F27" s="10">
        <v>4.8</v>
      </c>
      <c r="G27" s="10">
        <v>5.21</v>
      </c>
      <c r="H27" s="10">
        <v>6.84</v>
      </c>
      <c r="I27" s="10">
        <v>5.34</v>
      </c>
      <c r="J27" s="10">
        <v>4.7</v>
      </c>
      <c r="K27" s="10">
        <v>3.83</v>
      </c>
      <c r="L27" s="10">
        <v>3.71</v>
      </c>
      <c r="M27" s="10">
        <v>0</v>
      </c>
      <c r="N27" s="10">
        <v>0</v>
      </c>
      <c r="O27" s="10">
        <v>0</v>
      </c>
      <c r="P27" s="33"/>
      <c r="Q27" s="116"/>
      <c r="R27" s="33"/>
      <c r="S27" s="43"/>
    </row>
    <row r="28" spans="1:19" x14ac:dyDescent="0.35">
      <c r="A28" s="33"/>
      <c r="B28" s="118" t="s">
        <v>175</v>
      </c>
      <c r="C28" s="114" t="s">
        <v>26</v>
      </c>
      <c r="D28" s="114">
        <v>3</v>
      </c>
      <c r="E28" s="9" t="s">
        <v>125</v>
      </c>
      <c r="F28" s="10">
        <v>0</v>
      </c>
      <c r="G28" s="10">
        <v>0</v>
      </c>
      <c r="H28" s="10">
        <v>0</v>
      </c>
      <c r="I28" s="10">
        <v>0</v>
      </c>
      <c r="J28" s="10">
        <v>0</v>
      </c>
      <c r="K28" s="10">
        <v>0</v>
      </c>
      <c r="L28" s="10">
        <v>0</v>
      </c>
      <c r="M28" s="10">
        <v>2.5099999999999998</v>
      </c>
      <c r="N28" s="10">
        <v>2.7</v>
      </c>
      <c r="O28" s="10">
        <v>3.6</v>
      </c>
      <c r="P28" s="33"/>
      <c r="Q28" s="116"/>
      <c r="R28" s="33"/>
      <c r="S28" s="43"/>
    </row>
    <row r="29" spans="1:19" x14ac:dyDescent="0.35">
      <c r="A29" s="33"/>
      <c r="B29" s="119"/>
      <c r="C29" s="115"/>
      <c r="D29" s="115"/>
      <c r="E29" s="9" t="s">
        <v>158</v>
      </c>
      <c r="F29" s="10">
        <v>0</v>
      </c>
      <c r="G29" s="10">
        <v>0</v>
      </c>
      <c r="H29" s="10">
        <v>0</v>
      </c>
      <c r="I29" s="10">
        <v>0</v>
      </c>
      <c r="J29" s="10">
        <v>0</v>
      </c>
      <c r="K29" s="10">
        <v>0</v>
      </c>
      <c r="L29" s="10">
        <v>0</v>
      </c>
      <c r="M29" s="10">
        <v>2.5099999999999998</v>
      </c>
      <c r="N29" s="10">
        <v>2.7</v>
      </c>
      <c r="O29" s="10">
        <v>3.6</v>
      </c>
      <c r="P29" s="33"/>
      <c r="Q29" s="116"/>
      <c r="R29" s="33"/>
      <c r="S29" s="43"/>
    </row>
    <row r="30" spans="1:19" x14ac:dyDescent="0.35">
      <c r="A30" s="33"/>
      <c r="B30" s="118" t="s">
        <v>144</v>
      </c>
      <c r="C30" s="114" t="s">
        <v>7</v>
      </c>
      <c r="D30" s="114">
        <v>4</v>
      </c>
      <c r="E30" s="9" t="s">
        <v>125</v>
      </c>
      <c r="F30" s="10">
        <v>5.0599999999999996</v>
      </c>
      <c r="G30" s="10">
        <v>0</v>
      </c>
      <c r="H30" s="10">
        <v>0</v>
      </c>
      <c r="I30" s="10">
        <v>0</v>
      </c>
      <c r="J30" s="10">
        <v>0</v>
      </c>
      <c r="K30" s="10">
        <v>0</v>
      </c>
      <c r="L30" s="10">
        <v>0</v>
      </c>
      <c r="M30" s="10">
        <v>0</v>
      </c>
      <c r="N30" s="10">
        <v>0</v>
      </c>
      <c r="O30" s="10">
        <v>0</v>
      </c>
      <c r="P30" s="33"/>
      <c r="Q30" s="55"/>
      <c r="R30" s="33"/>
      <c r="S30" s="43"/>
    </row>
    <row r="31" spans="1:19" x14ac:dyDescent="0.35">
      <c r="A31" s="33"/>
      <c r="B31" s="119"/>
      <c r="C31" s="115"/>
      <c r="D31" s="115"/>
      <c r="E31" s="9" t="s">
        <v>158</v>
      </c>
      <c r="F31" s="10">
        <v>4.8499999999999996</v>
      </c>
      <c r="G31" s="10">
        <v>0</v>
      </c>
      <c r="H31" s="10">
        <v>0</v>
      </c>
      <c r="I31" s="10">
        <v>0</v>
      </c>
      <c r="J31" s="10">
        <v>0</v>
      </c>
      <c r="K31" s="10">
        <v>0</v>
      </c>
      <c r="L31" s="10">
        <v>0</v>
      </c>
      <c r="M31" s="10">
        <v>0</v>
      </c>
      <c r="N31" s="10">
        <v>0</v>
      </c>
      <c r="O31" s="10">
        <v>0</v>
      </c>
      <c r="P31" s="33"/>
      <c r="Q31" s="55"/>
      <c r="R31" s="33"/>
      <c r="S31" s="43"/>
    </row>
    <row r="32" spans="1:19" x14ac:dyDescent="0.35">
      <c r="A32" s="33"/>
      <c r="B32" s="135" t="s">
        <v>164</v>
      </c>
      <c r="C32" s="136"/>
      <c r="D32" s="26">
        <f>SUM(D4:D31)</f>
        <v>252</v>
      </c>
      <c r="E32" s="33"/>
      <c r="F32" s="33"/>
      <c r="G32" s="33"/>
      <c r="H32" s="33"/>
      <c r="I32" s="33"/>
      <c r="J32" s="33"/>
      <c r="K32" s="33"/>
      <c r="L32" s="33"/>
      <c r="M32" s="33"/>
      <c r="N32" s="33"/>
      <c r="O32" s="33"/>
      <c r="P32" s="33"/>
      <c r="Q32" s="33"/>
      <c r="R32" s="33"/>
      <c r="S32" s="43"/>
    </row>
    <row r="33" spans="1:19" x14ac:dyDescent="0.35">
      <c r="A33" s="33"/>
      <c r="B33" s="33"/>
      <c r="C33" s="33"/>
      <c r="D33" s="33"/>
      <c r="E33" s="33"/>
      <c r="F33" s="33"/>
      <c r="G33" s="33"/>
      <c r="H33" s="33"/>
      <c r="I33" s="33"/>
      <c r="J33" s="33"/>
      <c r="K33" s="33"/>
      <c r="L33" s="33"/>
      <c r="M33" s="33"/>
      <c r="N33" s="33"/>
      <c r="O33" s="33"/>
      <c r="P33" s="33"/>
      <c r="Q33" s="33"/>
      <c r="R33" s="33"/>
      <c r="S33" s="43"/>
    </row>
    <row r="34" spans="1:19" ht="34" customHeight="1" x14ac:dyDescent="0.35">
      <c r="A34" s="33"/>
      <c r="B34" s="121" t="s">
        <v>205</v>
      </c>
      <c r="C34" s="122"/>
      <c r="D34" s="122"/>
      <c r="E34" s="122"/>
      <c r="F34" s="122"/>
      <c r="G34" s="122"/>
      <c r="H34" s="122"/>
      <c r="I34" s="122"/>
      <c r="J34" s="122"/>
      <c r="K34" s="122"/>
      <c r="L34" s="122"/>
      <c r="M34" s="122"/>
      <c r="N34" s="122"/>
      <c r="O34" s="122"/>
      <c r="P34" s="33"/>
      <c r="Q34" s="33"/>
      <c r="R34" s="33"/>
      <c r="S34" s="43"/>
    </row>
    <row r="35" spans="1:19" ht="15.5" customHeight="1" x14ac:dyDescent="0.35">
      <c r="A35" s="33"/>
      <c r="B35" s="137" t="s">
        <v>7</v>
      </c>
      <c r="C35" s="138"/>
      <c r="D35" s="33"/>
      <c r="E35" s="33"/>
      <c r="F35" s="33"/>
      <c r="G35" s="33"/>
      <c r="H35" s="33"/>
      <c r="I35" s="33"/>
      <c r="J35" s="33"/>
      <c r="K35" s="33"/>
      <c r="L35" s="33"/>
      <c r="M35" s="33"/>
      <c r="N35" s="33"/>
      <c r="O35" s="33"/>
      <c r="P35" s="33"/>
      <c r="Q35" s="33"/>
      <c r="R35" s="33"/>
      <c r="S35" s="43"/>
    </row>
    <row r="36" spans="1:19" ht="62" customHeight="1" x14ac:dyDescent="0.35">
      <c r="A36" s="33"/>
      <c r="B36" s="27" t="s">
        <v>171</v>
      </c>
      <c r="C36" s="28">
        <v>52</v>
      </c>
      <c r="D36" s="33"/>
      <c r="E36" s="33"/>
      <c r="F36" s="123" t="s">
        <v>198</v>
      </c>
      <c r="G36" s="139"/>
      <c r="H36" s="139"/>
      <c r="I36" s="139"/>
      <c r="J36" s="139"/>
      <c r="K36" s="139"/>
      <c r="L36" s="139"/>
      <c r="M36" s="140"/>
      <c r="N36" s="33"/>
      <c r="O36" s="33"/>
      <c r="P36" s="33"/>
      <c r="Q36" s="86" t="s">
        <v>186</v>
      </c>
      <c r="R36" s="33"/>
      <c r="S36" s="43"/>
    </row>
    <row r="37" spans="1:19" ht="52.5" customHeight="1" x14ac:dyDescent="0.35">
      <c r="A37" s="33"/>
      <c r="B37" s="27" t="s">
        <v>172</v>
      </c>
      <c r="C37" s="28">
        <v>41</v>
      </c>
      <c r="D37" s="33"/>
      <c r="E37" s="33"/>
      <c r="F37" s="141"/>
      <c r="G37" s="142"/>
      <c r="H37" s="142"/>
      <c r="I37" s="142"/>
      <c r="J37" s="142"/>
      <c r="K37" s="142"/>
      <c r="L37" s="142"/>
      <c r="M37" s="143"/>
      <c r="N37" s="33"/>
      <c r="O37" s="33"/>
      <c r="P37" s="33"/>
      <c r="Q37" s="85"/>
      <c r="R37" s="33"/>
      <c r="S37" s="43"/>
    </row>
    <row r="38" spans="1:19" ht="30.5" customHeight="1" x14ac:dyDescent="0.35">
      <c r="A38" s="33"/>
      <c r="B38" s="27" t="s">
        <v>185</v>
      </c>
      <c r="C38" s="32">
        <v>4.6500000000000004</v>
      </c>
      <c r="D38" s="33"/>
      <c r="E38" s="33"/>
      <c r="F38" s="33"/>
      <c r="G38" s="33"/>
      <c r="H38" s="33"/>
      <c r="I38" s="33"/>
      <c r="J38" s="33"/>
      <c r="K38" s="33"/>
      <c r="L38" s="33"/>
      <c r="M38" s="33"/>
      <c r="N38" s="33"/>
      <c r="O38" s="33"/>
      <c r="P38" s="33"/>
      <c r="Q38" s="85"/>
      <c r="R38" s="33"/>
      <c r="S38" s="43"/>
    </row>
    <row r="39" spans="1:19" ht="25" customHeight="1" x14ac:dyDescent="0.35">
      <c r="A39" s="33"/>
      <c r="B39" s="27" t="s">
        <v>126</v>
      </c>
      <c r="C39" s="28">
        <v>3.87</v>
      </c>
      <c r="D39" s="33"/>
      <c r="E39" s="33"/>
      <c r="F39" s="33"/>
      <c r="G39" s="33"/>
      <c r="H39" s="33"/>
      <c r="I39" s="33"/>
      <c r="J39" s="33"/>
      <c r="K39" s="33"/>
      <c r="L39" s="33"/>
      <c r="M39" s="33"/>
      <c r="N39" s="33"/>
      <c r="O39" s="33"/>
      <c r="P39" s="33"/>
      <c r="Q39" s="33"/>
      <c r="R39" s="33"/>
      <c r="S39" s="43"/>
    </row>
    <row r="40" spans="1:19" ht="24" customHeight="1" x14ac:dyDescent="0.35">
      <c r="A40" s="33"/>
      <c r="B40" s="27" t="s">
        <v>128</v>
      </c>
      <c r="C40" s="28">
        <v>3.37</v>
      </c>
      <c r="D40" s="33"/>
      <c r="E40" s="33"/>
      <c r="F40" s="33"/>
      <c r="G40" s="33"/>
      <c r="H40" s="33"/>
      <c r="I40" s="33"/>
      <c r="J40" s="33"/>
      <c r="K40" s="33"/>
      <c r="L40" s="33"/>
      <c r="M40" s="33"/>
      <c r="N40" s="33"/>
      <c r="O40" s="33"/>
      <c r="P40" s="33"/>
      <c r="Q40" s="33"/>
      <c r="R40" s="33"/>
      <c r="S40" s="43"/>
    </row>
    <row r="41" spans="1:19" x14ac:dyDescent="0.35">
      <c r="A41" s="33"/>
      <c r="B41" s="33"/>
      <c r="C41" s="33"/>
      <c r="D41" s="33"/>
      <c r="E41" s="33"/>
      <c r="F41" s="33"/>
      <c r="G41" s="33"/>
      <c r="H41" s="33"/>
      <c r="I41" s="33"/>
      <c r="J41" s="33"/>
      <c r="K41" s="33"/>
      <c r="L41" s="33"/>
      <c r="M41" s="33"/>
      <c r="N41" s="33"/>
      <c r="O41" s="33"/>
      <c r="P41" s="33"/>
      <c r="Q41" s="33"/>
      <c r="R41" s="33"/>
      <c r="S41" s="43"/>
    </row>
    <row r="42" spans="1:19" ht="15.5" x14ac:dyDescent="0.35">
      <c r="A42" s="33"/>
      <c r="B42" s="132" t="s">
        <v>38</v>
      </c>
      <c r="C42" s="132"/>
      <c r="D42" s="33"/>
      <c r="E42" s="33"/>
      <c r="F42" s="33"/>
      <c r="G42" s="33"/>
      <c r="H42" s="33"/>
      <c r="I42" s="33"/>
      <c r="J42" s="33"/>
      <c r="K42" s="33"/>
      <c r="L42" s="33"/>
      <c r="M42" s="33"/>
      <c r="N42" s="33"/>
      <c r="O42" s="33"/>
      <c r="P42" s="33"/>
      <c r="Q42" s="33"/>
      <c r="R42" s="33"/>
      <c r="S42" s="43"/>
    </row>
    <row r="43" spans="1:19" ht="46.5" x14ac:dyDescent="0.35">
      <c r="A43" s="33"/>
      <c r="B43" s="27" t="s">
        <v>171</v>
      </c>
      <c r="C43" s="28">
        <v>60</v>
      </c>
      <c r="D43" s="33"/>
      <c r="E43" s="33"/>
      <c r="F43" s="123" t="s">
        <v>199</v>
      </c>
      <c r="G43" s="124"/>
      <c r="H43" s="124"/>
      <c r="I43" s="124"/>
      <c r="J43" s="124"/>
      <c r="K43" s="124"/>
      <c r="L43" s="124"/>
      <c r="M43" s="125"/>
      <c r="N43" s="33"/>
      <c r="O43" s="33"/>
      <c r="P43" s="33"/>
      <c r="Q43" s="33"/>
      <c r="R43" s="33"/>
      <c r="S43" s="43"/>
    </row>
    <row r="44" spans="1:19" ht="46.5" x14ac:dyDescent="0.35">
      <c r="A44" s="33"/>
      <c r="B44" s="27" t="s">
        <v>172</v>
      </c>
      <c r="C44" s="28">
        <v>0</v>
      </c>
      <c r="D44" s="33"/>
      <c r="E44" s="33"/>
      <c r="F44" s="126"/>
      <c r="G44" s="127"/>
      <c r="H44" s="127"/>
      <c r="I44" s="127"/>
      <c r="J44" s="127"/>
      <c r="K44" s="127"/>
      <c r="L44" s="127"/>
      <c r="M44" s="128"/>
      <c r="N44" s="33"/>
      <c r="O44" s="33"/>
      <c r="P44" s="33"/>
      <c r="Q44" s="33"/>
      <c r="R44" s="33"/>
      <c r="S44" s="43"/>
    </row>
    <row r="45" spans="1:19" ht="29.5" customHeight="1" x14ac:dyDescent="0.35">
      <c r="A45" s="33"/>
      <c r="B45" s="27" t="s">
        <v>185</v>
      </c>
      <c r="C45" s="29">
        <v>2.76</v>
      </c>
      <c r="D45" s="33"/>
      <c r="E45" s="33"/>
      <c r="F45" s="33"/>
      <c r="G45" s="33"/>
      <c r="H45" s="33"/>
      <c r="I45" s="33"/>
      <c r="J45" s="33"/>
      <c r="K45" s="33"/>
      <c r="L45" s="33"/>
      <c r="M45" s="33"/>
      <c r="N45" s="33"/>
      <c r="O45" s="33"/>
      <c r="P45" s="33"/>
      <c r="Q45" s="33"/>
      <c r="R45" s="33"/>
      <c r="S45" s="43"/>
    </row>
    <row r="46" spans="1:19" ht="23" customHeight="1" x14ac:dyDescent="0.35">
      <c r="A46" s="33"/>
      <c r="B46" s="27" t="s">
        <v>126</v>
      </c>
      <c r="C46" s="29">
        <v>2.65</v>
      </c>
      <c r="D46" s="33"/>
      <c r="E46" s="33"/>
      <c r="F46" s="33"/>
      <c r="G46" s="33"/>
      <c r="H46" s="33"/>
      <c r="I46" s="33"/>
      <c r="J46" s="33"/>
      <c r="K46" s="33"/>
      <c r="L46" s="33"/>
      <c r="M46" s="33"/>
      <c r="N46" s="33"/>
      <c r="O46" s="33"/>
      <c r="P46" s="33"/>
      <c r="Q46" s="33"/>
      <c r="R46" s="33"/>
      <c r="S46" s="43"/>
    </row>
    <row r="47" spans="1:19" ht="27.5" customHeight="1" x14ac:dyDescent="0.35">
      <c r="A47" s="33"/>
      <c r="B47" s="27" t="s">
        <v>128</v>
      </c>
      <c r="C47" s="29">
        <v>2.65</v>
      </c>
      <c r="D47" s="33"/>
      <c r="E47" s="33"/>
      <c r="F47" s="33"/>
      <c r="G47" s="33"/>
      <c r="H47" s="33"/>
      <c r="I47" s="33"/>
      <c r="J47" s="33"/>
      <c r="K47" s="33"/>
      <c r="L47" s="33"/>
      <c r="M47" s="33"/>
      <c r="N47" s="33"/>
      <c r="O47" s="33"/>
      <c r="P47" s="33"/>
      <c r="Q47" s="33"/>
      <c r="R47" s="33"/>
      <c r="S47" s="43"/>
    </row>
    <row r="48" spans="1:19" x14ac:dyDescent="0.35">
      <c r="A48" s="33"/>
      <c r="D48" s="33"/>
      <c r="E48" s="33"/>
      <c r="F48" s="33"/>
      <c r="G48" s="33"/>
      <c r="H48" s="33"/>
      <c r="I48" s="33"/>
      <c r="J48" s="33"/>
      <c r="K48" s="33"/>
      <c r="L48" s="33"/>
      <c r="M48" s="33"/>
      <c r="N48" s="33"/>
      <c r="O48" s="33"/>
      <c r="P48" s="33"/>
      <c r="Q48" s="33"/>
      <c r="R48" s="33"/>
      <c r="S48" s="43"/>
    </row>
    <row r="49" spans="1:19" ht="15.5" x14ac:dyDescent="0.35">
      <c r="A49" s="33"/>
      <c r="B49" s="132" t="s">
        <v>26</v>
      </c>
      <c r="C49" s="132"/>
      <c r="D49" s="33"/>
      <c r="E49" s="33"/>
      <c r="F49" s="33"/>
      <c r="G49" s="33"/>
      <c r="H49" s="33"/>
      <c r="I49" s="33"/>
      <c r="J49" s="33"/>
      <c r="K49" s="33"/>
      <c r="L49" s="33"/>
      <c r="M49" s="33"/>
      <c r="N49" s="33"/>
      <c r="O49" s="33"/>
      <c r="P49" s="33"/>
      <c r="Q49" s="33"/>
      <c r="R49" s="33"/>
      <c r="S49" s="43"/>
    </row>
    <row r="50" spans="1:19" ht="46.5" x14ac:dyDescent="0.35">
      <c r="A50" s="33"/>
      <c r="B50" s="27" t="s">
        <v>171</v>
      </c>
      <c r="C50" s="28">
        <v>41</v>
      </c>
      <c r="D50" s="33"/>
      <c r="E50" s="33"/>
      <c r="F50" s="123" t="s">
        <v>200</v>
      </c>
      <c r="G50" s="124"/>
      <c r="H50" s="124"/>
      <c r="I50" s="124"/>
      <c r="J50" s="124"/>
      <c r="K50" s="124"/>
      <c r="L50" s="124"/>
      <c r="M50" s="125"/>
      <c r="N50" s="33"/>
      <c r="O50" s="33"/>
      <c r="P50" s="33"/>
      <c r="Q50" s="33"/>
      <c r="R50" s="33"/>
      <c r="S50" s="43"/>
    </row>
    <row r="51" spans="1:19" ht="46.5" x14ac:dyDescent="0.35">
      <c r="A51" s="33"/>
      <c r="B51" s="27" t="s">
        <v>172</v>
      </c>
      <c r="C51" s="28">
        <v>7</v>
      </c>
      <c r="D51" s="33"/>
      <c r="E51" s="33"/>
      <c r="F51" s="126"/>
      <c r="G51" s="127"/>
      <c r="H51" s="127"/>
      <c r="I51" s="127"/>
      <c r="J51" s="127"/>
      <c r="K51" s="127"/>
      <c r="L51" s="127"/>
      <c r="M51" s="128"/>
      <c r="N51" s="33"/>
      <c r="O51" s="33"/>
      <c r="P51" s="33"/>
      <c r="Q51" s="33"/>
      <c r="R51" s="33"/>
      <c r="S51" s="43"/>
    </row>
    <row r="52" spans="1:19" ht="28" customHeight="1" x14ac:dyDescent="0.35">
      <c r="A52" s="33"/>
      <c r="B52" s="27" t="s">
        <v>185</v>
      </c>
      <c r="C52" s="29">
        <v>3.35</v>
      </c>
      <c r="D52" s="33"/>
      <c r="E52" s="33"/>
      <c r="F52" s="33"/>
      <c r="G52" s="33"/>
      <c r="H52" s="33"/>
      <c r="I52" s="33"/>
      <c r="J52" s="33"/>
      <c r="K52" s="33"/>
      <c r="L52" s="33"/>
      <c r="M52" s="33"/>
      <c r="N52" s="33"/>
      <c r="O52" s="33"/>
      <c r="P52" s="33"/>
      <c r="Q52" s="33"/>
      <c r="R52" s="33"/>
      <c r="S52" s="43"/>
    </row>
    <row r="53" spans="1:19" ht="24.5" customHeight="1" x14ac:dyDescent="0.35">
      <c r="A53" s="33"/>
      <c r="B53" s="27" t="s">
        <v>127</v>
      </c>
      <c r="C53" s="29">
        <v>2.9</v>
      </c>
      <c r="D53" s="33"/>
      <c r="E53" s="33"/>
      <c r="F53" s="33"/>
      <c r="G53" s="33"/>
      <c r="H53" s="33"/>
      <c r="I53" s="33"/>
      <c r="J53" s="33"/>
      <c r="K53" s="33"/>
      <c r="L53" s="33"/>
      <c r="M53" s="33"/>
      <c r="N53" s="33"/>
      <c r="O53" s="33"/>
      <c r="P53" s="33"/>
      <c r="Q53" s="33"/>
      <c r="R53" s="33"/>
      <c r="S53" s="43"/>
    </row>
    <row r="54" spans="1:19" ht="21.5" customHeight="1" x14ac:dyDescent="0.35">
      <c r="A54" s="33"/>
      <c r="B54" s="27" t="s">
        <v>128</v>
      </c>
      <c r="C54" s="28">
        <v>2.9</v>
      </c>
      <c r="D54" s="33"/>
      <c r="E54" s="33"/>
      <c r="F54" s="33"/>
      <c r="G54" s="33"/>
      <c r="H54" s="33"/>
      <c r="I54" s="33"/>
      <c r="J54" s="33"/>
      <c r="K54" s="33"/>
      <c r="L54" s="33"/>
      <c r="M54" s="33"/>
      <c r="N54" s="33"/>
      <c r="O54" s="33"/>
      <c r="P54" s="33"/>
      <c r="Q54" s="33"/>
      <c r="R54" s="33"/>
      <c r="S54" s="43"/>
    </row>
    <row r="55" spans="1:19" x14ac:dyDescent="0.35">
      <c r="A55" s="33"/>
      <c r="D55" s="33"/>
      <c r="E55" s="33"/>
      <c r="F55" s="33"/>
      <c r="G55" s="33"/>
      <c r="H55" s="33"/>
      <c r="I55" s="33"/>
      <c r="J55" s="33"/>
      <c r="K55" s="33"/>
      <c r="L55" s="33"/>
      <c r="M55" s="33"/>
      <c r="N55" s="33"/>
      <c r="O55" s="33"/>
      <c r="P55" s="33"/>
      <c r="Q55" s="33"/>
      <c r="R55" s="33"/>
      <c r="S55" s="43"/>
    </row>
    <row r="56" spans="1:19" ht="15.5" x14ac:dyDescent="0.35">
      <c r="A56" s="33"/>
      <c r="B56" s="132" t="s">
        <v>8</v>
      </c>
      <c r="C56" s="132"/>
      <c r="D56" s="33"/>
      <c r="E56" s="33"/>
      <c r="F56" s="33"/>
      <c r="G56" s="33"/>
      <c r="H56" s="33"/>
      <c r="I56" s="33"/>
      <c r="J56" s="33"/>
      <c r="K56" s="33"/>
      <c r="L56" s="33"/>
      <c r="M56" s="33"/>
      <c r="N56" s="33"/>
      <c r="O56" s="33"/>
      <c r="P56" s="33"/>
      <c r="Q56" s="33"/>
      <c r="R56" s="33"/>
      <c r="S56" s="43"/>
    </row>
    <row r="57" spans="1:19" ht="46.5" x14ac:dyDescent="0.35">
      <c r="A57" s="33"/>
      <c r="B57" s="27" t="s">
        <v>171</v>
      </c>
      <c r="C57" s="28">
        <v>32</v>
      </c>
      <c r="D57" s="33"/>
      <c r="E57" s="33"/>
      <c r="F57" s="123" t="s">
        <v>201</v>
      </c>
      <c r="G57" s="124"/>
      <c r="H57" s="124"/>
      <c r="I57" s="124"/>
      <c r="J57" s="124"/>
      <c r="K57" s="124"/>
      <c r="L57" s="124"/>
      <c r="M57" s="125"/>
      <c r="N57" s="33"/>
      <c r="O57" s="33"/>
      <c r="P57" s="33"/>
      <c r="Q57" s="33"/>
      <c r="R57" s="33"/>
      <c r="S57" s="43"/>
    </row>
    <row r="58" spans="1:19" ht="46.5" x14ac:dyDescent="0.35">
      <c r="A58" s="33"/>
      <c r="B58" s="27" t="s">
        <v>172</v>
      </c>
      <c r="C58" s="28">
        <v>2</v>
      </c>
      <c r="D58" s="33"/>
      <c r="E58" s="33"/>
      <c r="F58" s="126"/>
      <c r="G58" s="127"/>
      <c r="H58" s="127"/>
      <c r="I58" s="127"/>
      <c r="J58" s="127"/>
      <c r="K58" s="127"/>
      <c r="L58" s="127"/>
      <c r="M58" s="128"/>
      <c r="N58" s="33"/>
      <c r="O58" s="33"/>
      <c r="P58" s="33"/>
      <c r="Q58" s="33"/>
      <c r="R58" s="33"/>
      <c r="S58" s="43"/>
    </row>
    <row r="59" spans="1:19" ht="28" customHeight="1" x14ac:dyDescent="0.35">
      <c r="A59" s="33"/>
      <c r="B59" s="27" t="s">
        <v>185</v>
      </c>
      <c r="C59" s="29">
        <v>3.21</v>
      </c>
      <c r="D59" s="33"/>
      <c r="E59" s="33"/>
      <c r="F59" s="33"/>
      <c r="G59" s="33"/>
      <c r="H59" s="33"/>
      <c r="I59" s="33"/>
      <c r="J59" s="33"/>
      <c r="K59" s="33"/>
      <c r="L59" s="33"/>
      <c r="M59" s="33"/>
      <c r="N59" s="33"/>
      <c r="O59" s="33"/>
      <c r="P59" s="33"/>
      <c r="Q59" s="33"/>
      <c r="R59" s="33"/>
      <c r="S59" s="43"/>
    </row>
    <row r="60" spans="1:19" ht="27" customHeight="1" x14ac:dyDescent="0.35">
      <c r="A60" s="33"/>
      <c r="B60" s="27" t="s">
        <v>126</v>
      </c>
      <c r="C60" s="29">
        <v>3.2</v>
      </c>
      <c r="D60" s="33"/>
      <c r="E60" s="33"/>
      <c r="F60" s="33"/>
      <c r="G60" s="33"/>
      <c r="H60" s="33"/>
      <c r="I60" s="33"/>
      <c r="J60" s="33"/>
      <c r="K60" s="33"/>
      <c r="L60" s="33"/>
      <c r="M60" s="33"/>
      <c r="N60" s="33"/>
      <c r="O60" s="33"/>
      <c r="P60" s="33"/>
      <c r="Q60" s="33"/>
      <c r="R60" s="33"/>
      <c r="S60" s="43"/>
    </row>
    <row r="61" spans="1:19" ht="25" customHeight="1" x14ac:dyDescent="0.35">
      <c r="A61" s="33"/>
      <c r="B61" s="27" t="s">
        <v>128</v>
      </c>
      <c r="C61" s="29">
        <v>2.88</v>
      </c>
      <c r="D61" s="33"/>
      <c r="E61" s="33"/>
      <c r="F61" s="33"/>
      <c r="G61" s="33"/>
      <c r="H61" s="33"/>
      <c r="I61" s="33"/>
      <c r="J61" s="33"/>
      <c r="K61" s="33"/>
      <c r="L61" s="33"/>
      <c r="M61" s="33"/>
      <c r="N61" s="33"/>
      <c r="O61" s="33"/>
      <c r="P61" s="33"/>
      <c r="Q61" s="33"/>
      <c r="R61" s="33"/>
      <c r="S61" s="43"/>
    </row>
    <row r="62" spans="1:19" x14ac:dyDescent="0.35">
      <c r="A62" s="33"/>
      <c r="D62" s="33"/>
      <c r="E62" s="33"/>
      <c r="F62" s="33"/>
      <c r="G62" s="33"/>
      <c r="H62" s="33"/>
      <c r="I62" s="33"/>
      <c r="J62" s="33"/>
      <c r="K62" s="33"/>
      <c r="L62" s="33"/>
      <c r="M62" s="33"/>
      <c r="N62" s="33"/>
      <c r="O62" s="33"/>
      <c r="P62" s="33"/>
      <c r="Q62" s="33"/>
      <c r="R62" s="33"/>
      <c r="S62" s="43"/>
    </row>
    <row r="63" spans="1:19" ht="15.5" x14ac:dyDescent="0.35">
      <c r="A63" s="33"/>
      <c r="B63" s="133" t="s">
        <v>107</v>
      </c>
      <c r="C63" s="134"/>
      <c r="D63" s="33"/>
      <c r="E63" s="33"/>
      <c r="F63" s="33"/>
      <c r="G63" s="33"/>
      <c r="H63" s="33"/>
      <c r="I63" s="33"/>
      <c r="J63" s="33"/>
      <c r="K63" s="33"/>
      <c r="L63" s="33"/>
      <c r="M63" s="33"/>
      <c r="N63" s="33"/>
      <c r="O63" s="33"/>
      <c r="P63" s="33"/>
      <c r="Q63" s="33"/>
      <c r="R63" s="33"/>
      <c r="S63" s="43"/>
    </row>
    <row r="64" spans="1:19" ht="46.5" x14ac:dyDescent="0.35">
      <c r="A64" s="33"/>
      <c r="B64" s="27" t="s">
        <v>171</v>
      </c>
      <c r="C64" s="28">
        <v>7</v>
      </c>
      <c r="D64" s="33"/>
      <c r="E64" s="33"/>
      <c r="F64" s="131" t="s">
        <v>202</v>
      </c>
      <c r="G64" s="124"/>
      <c r="H64" s="124"/>
      <c r="I64" s="124"/>
      <c r="J64" s="124"/>
      <c r="K64" s="124"/>
      <c r="L64" s="124"/>
      <c r="M64" s="125"/>
      <c r="N64" s="33"/>
      <c r="O64" s="33"/>
      <c r="P64" s="33"/>
      <c r="Q64" s="33"/>
      <c r="R64" s="33"/>
      <c r="S64" s="43"/>
    </row>
    <row r="65" spans="1:19" ht="46.5" x14ac:dyDescent="0.35">
      <c r="A65" s="33"/>
      <c r="B65" s="27" t="s">
        <v>172</v>
      </c>
      <c r="C65" s="28">
        <v>10</v>
      </c>
      <c r="D65" s="33"/>
      <c r="E65" s="33"/>
      <c r="F65" s="126"/>
      <c r="G65" s="127"/>
      <c r="H65" s="127"/>
      <c r="I65" s="127"/>
      <c r="J65" s="127"/>
      <c r="K65" s="127"/>
      <c r="L65" s="127"/>
      <c r="M65" s="128"/>
      <c r="N65" s="33"/>
      <c r="O65" s="33"/>
      <c r="P65" s="33"/>
      <c r="Q65" s="33"/>
      <c r="R65" s="33"/>
      <c r="S65" s="43"/>
    </row>
    <row r="66" spans="1:19" ht="27.5" customHeight="1" x14ac:dyDescent="0.35">
      <c r="A66" s="33"/>
      <c r="B66" s="27" t="s">
        <v>185</v>
      </c>
      <c r="C66" s="29">
        <v>4.49</v>
      </c>
      <c r="D66" s="33"/>
      <c r="E66" s="33"/>
      <c r="F66" s="33"/>
      <c r="G66" s="33"/>
      <c r="H66" s="33"/>
      <c r="I66" s="33"/>
      <c r="J66" s="33"/>
      <c r="K66" s="33"/>
      <c r="L66" s="33"/>
      <c r="M66" s="33"/>
      <c r="N66" s="33"/>
      <c r="O66" s="33"/>
      <c r="P66" s="33"/>
      <c r="Q66" s="33"/>
      <c r="R66" s="33"/>
      <c r="S66" s="43"/>
    </row>
    <row r="67" spans="1:19" ht="25.5" customHeight="1" x14ac:dyDescent="0.35">
      <c r="A67" s="33"/>
      <c r="B67" s="27" t="s">
        <v>126</v>
      </c>
      <c r="C67" s="29">
        <v>4.75</v>
      </c>
      <c r="D67" s="33"/>
      <c r="E67" s="33"/>
      <c r="F67" s="129" t="s">
        <v>203</v>
      </c>
      <c r="G67" s="129"/>
      <c r="H67" s="129"/>
      <c r="I67" s="129"/>
      <c r="J67" s="129"/>
      <c r="K67" s="129"/>
      <c r="L67" s="129"/>
      <c r="M67" s="129"/>
      <c r="N67" s="33"/>
      <c r="O67" s="33"/>
      <c r="P67" s="33"/>
      <c r="Q67" s="33"/>
      <c r="R67" s="33"/>
      <c r="S67" s="43"/>
    </row>
    <row r="68" spans="1:19" ht="25.5" customHeight="1" x14ac:dyDescent="0.35">
      <c r="A68" s="33"/>
      <c r="B68" s="27" t="s">
        <v>128</v>
      </c>
      <c r="C68" s="29">
        <v>4.75</v>
      </c>
      <c r="D68" s="33"/>
      <c r="E68" s="33"/>
      <c r="F68" s="129"/>
      <c r="G68" s="129"/>
      <c r="H68" s="129"/>
      <c r="I68" s="129"/>
      <c r="J68" s="129"/>
      <c r="K68" s="129"/>
      <c r="L68" s="129"/>
      <c r="M68" s="129"/>
      <c r="N68" s="33"/>
      <c r="O68" s="33"/>
      <c r="P68" s="33"/>
      <c r="Q68" s="33"/>
      <c r="R68" s="33"/>
      <c r="S68" s="43"/>
    </row>
    <row r="69" spans="1:19" ht="30.5" customHeight="1" x14ac:dyDescent="0.35">
      <c r="A69" s="33"/>
      <c r="B69" s="33"/>
      <c r="C69" s="33"/>
      <c r="D69" s="33"/>
      <c r="E69" s="33"/>
      <c r="F69" s="33"/>
      <c r="G69" s="33"/>
      <c r="H69" s="33"/>
      <c r="I69" s="33"/>
      <c r="J69" s="33"/>
      <c r="K69" s="33"/>
      <c r="L69" s="33"/>
      <c r="M69" s="33"/>
      <c r="N69" s="33"/>
      <c r="O69" s="33"/>
      <c r="P69" s="33"/>
      <c r="Q69" s="33"/>
      <c r="R69" s="33"/>
      <c r="S69" s="43"/>
    </row>
    <row r="70" spans="1:19" ht="28.5" customHeight="1" x14ac:dyDescent="0.35">
      <c r="A70" s="33"/>
      <c r="B70" s="33"/>
      <c r="C70" s="33"/>
      <c r="D70" s="33"/>
      <c r="E70" s="33"/>
      <c r="F70" s="33"/>
      <c r="G70" s="33"/>
      <c r="H70" s="33"/>
      <c r="I70" s="33"/>
      <c r="J70" s="89"/>
      <c r="K70" s="90"/>
      <c r="L70" s="90"/>
      <c r="M70" s="90"/>
      <c r="N70" s="90"/>
      <c r="O70" s="33"/>
      <c r="P70" s="33"/>
      <c r="Q70" s="33"/>
      <c r="R70" s="33"/>
      <c r="S70" s="43"/>
    </row>
    <row r="71" spans="1:19" ht="30.5" customHeight="1" x14ac:dyDescent="0.35">
      <c r="A71" s="33"/>
      <c r="B71" s="33"/>
      <c r="C71" s="33"/>
      <c r="D71" s="33"/>
      <c r="E71" s="33"/>
      <c r="F71" s="33"/>
      <c r="G71" s="33"/>
      <c r="H71" s="33"/>
      <c r="I71" s="33"/>
      <c r="J71" s="89"/>
      <c r="K71" s="90"/>
      <c r="L71" s="90"/>
      <c r="M71" s="90"/>
      <c r="N71" s="90"/>
      <c r="O71" s="33"/>
      <c r="P71" s="33"/>
      <c r="Q71" s="33"/>
      <c r="R71" s="33"/>
      <c r="S71" s="43"/>
    </row>
    <row r="72" spans="1:19" ht="37" x14ac:dyDescent="0.35">
      <c r="A72" s="33"/>
      <c r="B72" s="33"/>
      <c r="C72" s="33"/>
      <c r="D72" s="33"/>
      <c r="E72" s="33"/>
      <c r="F72" s="33"/>
      <c r="G72" s="33"/>
      <c r="H72" s="33"/>
      <c r="I72" s="33"/>
      <c r="J72" s="89"/>
      <c r="K72" s="90"/>
      <c r="L72" s="93" t="s">
        <v>194</v>
      </c>
      <c r="M72" s="94" t="s">
        <v>195</v>
      </c>
      <c r="N72" s="94"/>
      <c r="O72" s="56"/>
      <c r="P72" s="33"/>
      <c r="Q72" s="33"/>
      <c r="R72" s="33"/>
      <c r="S72" s="43"/>
    </row>
    <row r="73" spans="1:19" ht="37" x14ac:dyDescent="0.35">
      <c r="A73" s="33"/>
      <c r="B73" s="33"/>
      <c r="C73" s="33"/>
      <c r="D73" s="33"/>
      <c r="E73" s="33"/>
      <c r="F73" s="33"/>
      <c r="G73" s="33"/>
      <c r="H73" s="33"/>
      <c r="I73" s="33"/>
      <c r="J73" s="33"/>
      <c r="K73" s="33"/>
      <c r="L73" s="93" t="s">
        <v>196</v>
      </c>
      <c r="M73" s="94" t="s">
        <v>197</v>
      </c>
      <c r="N73" s="94"/>
      <c r="O73" s="33"/>
      <c r="P73" s="33"/>
      <c r="Q73" s="33"/>
      <c r="R73" s="33"/>
      <c r="S73" s="43"/>
    </row>
    <row r="74" spans="1:19" x14ac:dyDescent="0.35">
      <c r="A74" s="33"/>
      <c r="B74" s="33"/>
      <c r="C74" s="33"/>
      <c r="D74" s="33"/>
      <c r="E74" s="33"/>
      <c r="F74" s="33"/>
      <c r="G74" s="33"/>
      <c r="H74" s="33"/>
      <c r="I74" s="33"/>
      <c r="J74" s="33"/>
      <c r="K74" s="33"/>
      <c r="L74" s="33"/>
      <c r="M74" s="33"/>
      <c r="N74" s="33"/>
      <c r="O74" s="33"/>
      <c r="P74" s="33"/>
      <c r="Q74" s="33"/>
      <c r="R74" s="33"/>
      <c r="S74" s="43"/>
    </row>
    <row r="75" spans="1:19" x14ac:dyDescent="0.35">
      <c r="A75" s="52"/>
      <c r="B75" s="52"/>
      <c r="C75" s="52"/>
      <c r="D75" s="52"/>
      <c r="E75" s="52"/>
      <c r="F75" s="52"/>
      <c r="G75" s="52"/>
      <c r="H75" s="52"/>
      <c r="I75" s="52"/>
      <c r="J75" s="52"/>
      <c r="K75" s="52"/>
      <c r="L75" s="52"/>
      <c r="M75" s="52"/>
      <c r="N75" s="52"/>
      <c r="O75" s="52"/>
      <c r="P75" s="52"/>
      <c r="Q75" s="52"/>
      <c r="R75" s="52"/>
      <c r="S75" s="54"/>
    </row>
  </sheetData>
  <mergeCells count="61">
    <mergeCell ref="F67:M68"/>
    <mergeCell ref="A1:S1"/>
    <mergeCell ref="F64:M65"/>
    <mergeCell ref="B42:C42"/>
    <mergeCell ref="B49:C49"/>
    <mergeCell ref="B56:C56"/>
    <mergeCell ref="B63:C63"/>
    <mergeCell ref="F57:M58"/>
    <mergeCell ref="B32:C32"/>
    <mergeCell ref="Q24:Q29"/>
    <mergeCell ref="D14:D15"/>
    <mergeCell ref="D26:D27"/>
    <mergeCell ref="D28:D29"/>
    <mergeCell ref="B35:C35"/>
    <mergeCell ref="F36:M37"/>
    <mergeCell ref="F43:M44"/>
    <mergeCell ref="F50:M51"/>
    <mergeCell ref="D16:D17"/>
    <mergeCell ref="D18:D19"/>
    <mergeCell ref="B30:B31"/>
    <mergeCell ref="C30:C31"/>
    <mergeCell ref="D30:D31"/>
    <mergeCell ref="B26:B27"/>
    <mergeCell ref="C26:C27"/>
    <mergeCell ref="D24:D25"/>
    <mergeCell ref="B34:O34"/>
    <mergeCell ref="C10:C11"/>
    <mergeCell ref="B28:B29"/>
    <mergeCell ref="C28:C29"/>
    <mergeCell ref="B18:B19"/>
    <mergeCell ref="C18:C19"/>
    <mergeCell ref="B20:B21"/>
    <mergeCell ref="C20:C21"/>
    <mergeCell ref="B22:B23"/>
    <mergeCell ref="C22:C23"/>
    <mergeCell ref="D20:D21"/>
    <mergeCell ref="D22:D23"/>
    <mergeCell ref="B24:B25"/>
    <mergeCell ref="C24:C25"/>
    <mergeCell ref="B12:B13"/>
    <mergeCell ref="C12:C13"/>
    <mergeCell ref="B14:B15"/>
    <mergeCell ref="C14:C15"/>
    <mergeCell ref="B16:B17"/>
    <mergeCell ref="C16:C17"/>
    <mergeCell ref="D12:D13"/>
    <mergeCell ref="Q19:Q23"/>
    <mergeCell ref="Q14:Q18"/>
    <mergeCell ref="B10:B11"/>
    <mergeCell ref="Q4:Q10"/>
    <mergeCell ref="B4:B5"/>
    <mergeCell ref="C4:C5"/>
    <mergeCell ref="B6:B7"/>
    <mergeCell ref="C6:C7"/>
    <mergeCell ref="B8:B9"/>
    <mergeCell ref="D4:D5"/>
    <mergeCell ref="Q11:Q13"/>
    <mergeCell ref="D6:D7"/>
    <mergeCell ref="D8:D9"/>
    <mergeCell ref="D10:D11"/>
    <mergeCell ref="C8:C9"/>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9D8B-9A12-402B-8596-91AC8D98E1B8}">
  <dimension ref="A1:H151"/>
  <sheetViews>
    <sheetView zoomScale="80" zoomScaleNormal="80" workbookViewId="0">
      <selection activeCell="O23" sqref="O23"/>
    </sheetView>
  </sheetViews>
  <sheetFormatPr defaultRowHeight="14.5" x14ac:dyDescent="0.35"/>
  <cols>
    <col min="1" max="1" width="4.81640625" customWidth="1"/>
    <col min="2" max="2" width="151.6328125" customWidth="1"/>
    <col min="3" max="3" width="19" style="1" customWidth="1"/>
    <col min="4" max="4" width="17.6328125" style="1" customWidth="1"/>
    <col min="5" max="5" width="0.1796875" customWidth="1"/>
    <col min="6" max="6" width="5.6328125" customWidth="1"/>
    <col min="7" max="7" width="9.81640625" style="20" hidden="1" customWidth="1"/>
    <col min="8" max="8" width="8.7265625" hidden="1" customWidth="1"/>
  </cols>
  <sheetData>
    <row r="1" spans="1:8" ht="37.5" customHeight="1" x14ac:dyDescent="0.35">
      <c r="A1" s="56"/>
      <c r="B1" s="144" t="s">
        <v>139</v>
      </c>
      <c r="C1" s="144"/>
      <c r="D1" s="144"/>
      <c r="F1" s="43"/>
      <c r="G1" s="72"/>
      <c r="H1" s="43"/>
    </row>
    <row r="2" spans="1:8" s="22" customFormat="1" ht="19" customHeight="1" x14ac:dyDescent="0.5">
      <c r="A2" s="82"/>
      <c r="B2" s="100" t="s">
        <v>204</v>
      </c>
      <c r="C2" s="100" t="s">
        <v>141</v>
      </c>
      <c r="D2" s="101" t="s">
        <v>142</v>
      </c>
      <c r="F2" s="78"/>
      <c r="G2" s="73"/>
      <c r="H2" s="78"/>
    </row>
    <row r="3" spans="1:8" ht="21" x14ac:dyDescent="0.5">
      <c r="A3" s="56"/>
      <c r="B3" s="58"/>
      <c r="C3" s="59"/>
      <c r="D3" s="60"/>
      <c r="F3" s="43"/>
      <c r="G3" s="72"/>
      <c r="H3" s="43"/>
    </row>
    <row r="4" spans="1:8" ht="19" customHeight="1" x14ac:dyDescent="0.35">
      <c r="A4" s="56"/>
      <c r="B4" s="95" t="s">
        <v>138</v>
      </c>
      <c r="C4" s="59"/>
      <c r="D4" s="60"/>
      <c r="F4" s="43"/>
      <c r="G4" s="72"/>
      <c r="H4" s="43"/>
    </row>
    <row r="5" spans="1:8" ht="28.5" customHeight="1" x14ac:dyDescent="0.35">
      <c r="A5" s="56"/>
      <c r="B5" s="99" t="s">
        <v>140</v>
      </c>
      <c r="C5" s="59" t="s">
        <v>18</v>
      </c>
      <c r="D5" s="60" t="s">
        <v>11</v>
      </c>
      <c r="F5" s="43"/>
      <c r="G5" s="72"/>
      <c r="H5" s="43"/>
    </row>
    <row r="6" spans="1:8" ht="28" customHeight="1" x14ac:dyDescent="0.35">
      <c r="A6" s="56"/>
      <c r="B6" s="99" t="s">
        <v>177</v>
      </c>
      <c r="C6" s="59" t="s">
        <v>18</v>
      </c>
      <c r="D6" s="60" t="s">
        <v>11</v>
      </c>
      <c r="F6" s="43"/>
      <c r="G6" s="72"/>
      <c r="H6" s="43"/>
    </row>
    <row r="7" spans="1:8" ht="29.5" customHeight="1" x14ac:dyDescent="0.35">
      <c r="A7" s="56"/>
      <c r="B7" s="103" t="s">
        <v>184</v>
      </c>
      <c r="C7" s="104" t="s">
        <v>27</v>
      </c>
      <c r="D7" s="104" t="s">
        <v>11</v>
      </c>
      <c r="F7" s="43"/>
      <c r="G7" s="72"/>
      <c r="H7" s="43"/>
    </row>
    <row r="8" spans="1:8" s="20" customFormat="1" ht="20" customHeight="1" x14ac:dyDescent="0.5">
      <c r="A8" s="83"/>
      <c r="B8" s="61"/>
      <c r="C8" s="62"/>
      <c r="D8" s="63"/>
      <c r="F8" s="79"/>
      <c r="G8" s="72"/>
      <c r="H8" s="79"/>
    </row>
    <row r="9" spans="1:8" ht="19" customHeight="1" x14ac:dyDescent="0.5">
      <c r="A9" s="56"/>
      <c r="B9" s="96" t="s">
        <v>143</v>
      </c>
      <c r="C9" s="59"/>
      <c r="D9" s="60"/>
      <c r="F9" s="43"/>
      <c r="G9" s="72"/>
      <c r="H9" s="43"/>
    </row>
    <row r="10" spans="1:8" ht="41.5" customHeight="1" x14ac:dyDescent="0.35">
      <c r="A10" s="56"/>
      <c r="B10" s="97" t="s">
        <v>178</v>
      </c>
      <c r="C10" s="62" t="s">
        <v>152</v>
      </c>
      <c r="D10" s="60" t="s">
        <v>47</v>
      </c>
      <c r="F10" s="43"/>
      <c r="G10" s="72"/>
      <c r="H10" s="43"/>
    </row>
    <row r="11" spans="1:8" ht="28" customHeight="1" x14ac:dyDescent="0.35">
      <c r="A11" s="56"/>
      <c r="B11" s="103" t="s">
        <v>183</v>
      </c>
      <c r="C11" s="104" t="s">
        <v>129</v>
      </c>
      <c r="D11" s="104" t="s">
        <v>11</v>
      </c>
      <c r="F11" s="43"/>
      <c r="G11" s="72"/>
      <c r="H11" s="43"/>
    </row>
    <row r="12" spans="1:8" ht="19" customHeight="1" x14ac:dyDescent="0.5">
      <c r="A12" s="56"/>
      <c r="B12" s="58"/>
      <c r="C12" s="59"/>
      <c r="D12" s="60"/>
      <c r="F12" s="43"/>
      <c r="G12" s="72"/>
      <c r="H12" s="43"/>
    </row>
    <row r="13" spans="1:8" ht="19" customHeight="1" x14ac:dyDescent="0.5">
      <c r="A13" s="56"/>
      <c r="B13" s="96" t="s">
        <v>150</v>
      </c>
      <c r="C13" s="59"/>
      <c r="D13" s="60"/>
      <c r="F13" s="43"/>
      <c r="G13" s="72"/>
      <c r="H13" s="43"/>
    </row>
    <row r="14" spans="1:8" ht="44" customHeight="1" x14ac:dyDescent="0.35">
      <c r="A14" s="56"/>
      <c r="B14" s="97" t="s">
        <v>151</v>
      </c>
      <c r="C14" s="59" t="s">
        <v>129</v>
      </c>
      <c r="D14" s="60" t="s">
        <v>11</v>
      </c>
      <c r="F14" s="43"/>
      <c r="G14" s="72"/>
      <c r="H14" s="43"/>
    </row>
    <row r="15" spans="1:8" ht="29.5" customHeight="1" x14ac:dyDescent="0.35">
      <c r="A15" s="56"/>
      <c r="B15" s="103" t="s">
        <v>182</v>
      </c>
      <c r="C15" s="104" t="s">
        <v>129</v>
      </c>
      <c r="D15" s="104" t="s">
        <v>11</v>
      </c>
      <c r="F15" s="43"/>
      <c r="G15" s="72"/>
      <c r="H15" s="43"/>
    </row>
    <row r="16" spans="1:8" ht="19" customHeight="1" x14ac:dyDescent="0.5">
      <c r="A16" s="56"/>
      <c r="B16" s="58"/>
      <c r="C16" s="59"/>
      <c r="D16" s="60"/>
      <c r="F16" s="43"/>
      <c r="G16" s="72"/>
      <c r="H16" s="43"/>
    </row>
    <row r="17" spans="1:8" ht="19" customHeight="1" x14ac:dyDescent="0.5">
      <c r="A17" s="56"/>
      <c r="B17" s="96" t="s">
        <v>153</v>
      </c>
      <c r="C17" s="59"/>
      <c r="D17" s="60"/>
      <c r="F17" s="43"/>
      <c r="G17" s="72"/>
      <c r="H17" s="43"/>
    </row>
    <row r="18" spans="1:8" ht="41" customHeight="1" x14ac:dyDescent="0.35">
      <c r="A18" s="56"/>
      <c r="B18" s="98" t="s">
        <v>154</v>
      </c>
      <c r="C18" s="59" t="s">
        <v>19</v>
      </c>
      <c r="D18" s="60" t="s">
        <v>11</v>
      </c>
      <c r="F18" s="43"/>
      <c r="G18" s="72"/>
      <c r="H18" s="43"/>
    </row>
    <row r="19" spans="1:8" ht="26.5" customHeight="1" x14ac:dyDescent="0.35">
      <c r="A19" s="56"/>
      <c r="B19" s="105" t="s">
        <v>181</v>
      </c>
      <c r="C19" s="104" t="s">
        <v>21</v>
      </c>
      <c r="D19" s="104" t="s">
        <v>11</v>
      </c>
      <c r="F19" s="43"/>
      <c r="G19" s="72"/>
      <c r="H19" s="43"/>
    </row>
    <row r="20" spans="1:8" ht="19" customHeight="1" x14ac:dyDescent="0.5">
      <c r="A20" s="56"/>
      <c r="B20" s="58"/>
      <c r="C20" s="59"/>
      <c r="D20" s="60"/>
      <c r="F20" s="43"/>
      <c r="G20" s="72"/>
      <c r="H20" s="43"/>
    </row>
    <row r="21" spans="1:8" ht="19" customHeight="1" x14ac:dyDescent="0.5">
      <c r="A21" s="56"/>
      <c r="B21" s="96" t="s">
        <v>155</v>
      </c>
      <c r="C21" s="59"/>
      <c r="D21" s="60"/>
      <c r="F21" s="43"/>
      <c r="G21" s="72"/>
      <c r="H21" s="43"/>
    </row>
    <row r="22" spans="1:8" ht="41.5" customHeight="1" x14ac:dyDescent="0.35">
      <c r="A22" s="56"/>
      <c r="B22" s="97" t="s">
        <v>179</v>
      </c>
      <c r="C22" s="59" t="s">
        <v>108</v>
      </c>
      <c r="D22" s="60" t="s">
        <v>47</v>
      </c>
      <c r="F22" s="43"/>
      <c r="G22" s="72"/>
      <c r="H22" s="43"/>
    </row>
    <row r="23" spans="1:8" ht="36" customHeight="1" x14ac:dyDescent="0.5">
      <c r="A23" s="56"/>
      <c r="B23" s="103" t="s">
        <v>180</v>
      </c>
      <c r="C23" s="102" t="s">
        <v>118</v>
      </c>
      <c r="D23" s="64" t="s">
        <v>47</v>
      </c>
      <c r="F23" s="43"/>
      <c r="G23" s="72"/>
      <c r="H23" s="43"/>
    </row>
    <row r="24" spans="1:8" ht="19" customHeight="1" x14ac:dyDescent="0.45">
      <c r="A24" s="56"/>
      <c r="B24" s="68"/>
      <c r="C24" s="66"/>
      <c r="D24" s="66"/>
      <c r="F24" s="43"/>
      <c r="G24" s="72"/>
      <c r="H24" s="43"/>
    </row>
    <row r="25" spans="1:8" s="35" customFormat="1" ht="78" customHeight="1" x14ac:dyDescent="0.55000000000000004">
      <c r="A25" s="84"/>
      <c r="B25" s="69" t="s">
        <v>188</v>
      </c>
      <c r="C25" s="67"/>
      <c r="D25" s="67"/>
      <c r="F25" s="80"/>
      <c r="G25" s="74"/>
      <c r="H25" s="80"/>
    </row>
    <row r="26" spans="1:8" ht="19" customHeight="1" x14ac:dyDescent="0.45">
      <c r="A26" s="56"/>
      <c r="B26" s="65"/>
      <c r="C26" s="51"/>
      <c r="D26" s="51"/>
      <c r="F26" s="43"/>
      <c r="G26" s="72"/>
      <c r="H26" s="43"/>
    </row>
    <row r="27" spans="1:8" ht="19" customHeight="1" x14ac:dyDescent="0.45">
      <c r="A27" s="56"/>
      <c r="B27" s="65"/>
      <c r="C27" s="51"/>
      <c r="D27" s="51"/>
      <c r="F27" s="43"/>
      <c r="G27" s="72"/>
      <c r="H27" s="43"/>
    </row>
    <row r="28" spans="1:8" ht="19" customHeight="1" x14ac:dyDescent="0.45">
      <c r="A28" s="56"/>
      <c r="B28" s="65"/>
      <c r="C28" s="30" t="s">
        <v>194</v>
      </c>
      <c r="D28" s="109" t="s">
        <v>195</v>
      </c>
      <c r="E28" s="109"/>
      <c r="F28" s="43"/>
      <c r="G28" s="72"/>
      <c r="H28" s="43"/>
    </row>
    <row r="29" spans="1:8" ht="19" customHeight="1" x14ac:dyDescent="0.45">
      <c r="A29" s="56"/>
      <c r="B29" s="65"/>
      <c r="C29" s="30" t="s">
        <v>196</v>
      </c>
      <c r="D29" s="109" t="s">
        <v>197</v>
      </c>
      <c r="E29" s="109"/>
      <c r="F29" s="43"/>
      <c r="G29" s="72"/>
      <c r="H29" s="43"/>
    </row>
    <row r="30" spans="1:8" ht="19" customHeight="1" x14ac:dyDescent="0.45">
      <c r="A30" s="56"/>
      <c r="B30" s="65"/>
      <c r="C30" s="91"/>
      <c r="D30" s="65"/>
      <c r="E30" s="65"/>
      <c r="F30" s="43"/>
      <c r="G30" s="72"/>
      <c r="H30" s="43"/>
    </row>
    <row r="31" spans="1:8" ht="19" customHeight="1" x14ac:dyDescent="0.45">
      <c r="A31" s="56"/>
      <c r="B31" s="65"/>
      <c r="C31" s="66"/>
      <c r="D31" s="66"/>
      <c r="E31" s="33"/>
      <c r="F31" s="43"/>
      <c r="G31" s="72"/>
      <c r="H31" s="43"/>
    </row>
    <row r="32" spans="1:8" ht="19" customHeight="1" x14ac:dyDescent="0.45">
      <c r="A32" s="56"/>
      <c r="B32" s="65"/>
      <c r="C32" s="66"/>
      <c r="D32" s="66"/>
      <c r="E32" s="33"/>
      <c r="F32" s="43"/>
      <c r="G32" s="72"/>
      <c r="H32" s="43"/>
    </row>
    <row r="33" spans="1:8" ht="19" customHeight="1" x14ac:dyDescent="0.45">
      <c r="A33" s="57"/>
      <c r="B33" s="75"/>
      <c r="C33" s="76"/>
      <c r="D33" s="76"/>
      <c r="E33" s="52"/>
      <c r="F33" s="81"/>
      <c r="G33" s="77"/>
      <c r="H33" s="81"/>
    </row>
    <row r="34" spans="1:8" ht="19" customHeight="1" x14ac:dyDescent="0.45">
      <c r="B34" s="23"/>
      <c r="C34" s="15"/>
      <c r="D34" s="15"/>
    </row>
    <row r="35" spans="1:8" ht="19" customHeight="1" x14ac:dyDescent="0.45">
      <c r="B35" s="23"/>
      <c r="C35" s="15"/>
      <c r="D35" s="15"/>
    </row>
    <row r="36" spans="1:8" ht="19" customHeight="1" x14ac:dyDescent="0.45">
      <c r="B36" s="23"/>
      <c r="C36" s="15"/>
      <c r="D36" s="15"/>
    </row>
    <row r="37" spans="1:8" ht="19" customHeight="1" x14ac:dyDescent="0.45">
      <c r="B37" s="23"/>
      <c r="C37" s="15"/>
      <c r="D37" s="15"/>
    </row>
    <row r="38" spans="1:8" ht="19" customHeight="1" x14ac:dyDescent="0.45">
      <c r="B38" s="23"/>
      <c r="C38" s="15"/>
      <c r="D38" s="15"/>
    </row>
    <row r="39" spans="1:8" ht="19" customHeight="1" x14ac:dyDescent="0.45">
      <c r="B39" s="23"/>
      <c r="C39" s="15"/>
      <c r="D39" s="15"/>
    </row>
    <row r="40" spans="1:8" ht="19" customHeight="1" x14ac:dyDescent="0.45">
      <c r="B40" s="23"/>
      <c r="C40" s="15"/>
      <c r="D40" s="15"/>
    </row>
    <row r="41" spans="1:8" ht="19" customHeight="1" x14ac:dyDescent="0.45">
      <c r="B41" s="23"/>
      <c r="C41" s="15"/>
      <c r="D41" s="15"/>
    </row>
    <row r="42" spans="1:8" ht="19" customHeight="1" x14ac:dyDescent="0.45">
      <c r="B42" s="23"/>
      <c r="C42" s="15"/>
      <c r="D42" s="15"/>
    </row>
    <row r="43" spans="1:8" ht="19" customHeight="1" x14ac:dyDescent="0.45">
      <c r="B43" s="23"/>
      <c r="C43" s="15"/>
      <c r="D43" s="15"/>
    </row>
    <row r="44" spans="1:8" ht="19" customHeight="1" x14ac:dyDescent="0.45">
      <c r="B44" s="23"/>
      <c r="C44" s="15"/>
      <c r="D44" s="15"/>
    </row>
    <row r="45" spans="1:8" ht="19" customHeight="1" x14ac:dyDescent="0.45">
      <c r="B45" s="23"/>
      <c r="C45" s="15"/>
      <c r="D45" s="15"/>
    </row>
    <row r="46" spans="1:8" ht="19" customHeight="1" x14ac:dyDescent="0.45">
      <c r="B46" s="23"/>
      <c r="C46" s="15"/>
      <c r="D46" s="15"/>
    </row>
    <row r="47" spans="1:8" ht="19" customHeight="1" x14ac:dyDescent="0.45">
      <c r="B47" s="23"/>
      <c r="C47" s="15"/>
      <c r="D47" s="15"/>
    </row>
    <row r="48" spans="1:8" ht="19" customHeight="1" x14ac:dyDescent="0.45">
      <c r="B48" s="23"/>
      <c r="C48" s="15"/>
      <c r="D48" s="15"/>
    </row>
    <row r="49" spans="2:4" ht="19" customHeight="1" x14ac:dyDescent="0.45">
      <c r="B49" s="23"/>
      <c r="C49" s="15"/>
      <c r="D49" s="15"/>
    </row>
    <row r="50" spans="2:4" ht="19" customHeight="1" x14ac:dyDescent="0.45">
      <c r="B50" s="23"/>
      <c r="C50" s="15"/>
      <c r="D50" s="15"/>
    </row>
    <row r="51" spans="2:4" ht="19" customHeight="1" x14ac:dyDescent="0.45">
      <c r="B51" s="23"/>
      <c r="C51" s="15"/>
      <c r="D51" s="15"/>
    </row>
    <row r="52" spans="2:4" ht="19" customHeight="1" x14ac:dyDescent="0.45">
      <c r="B52" s="23"/>
      <c r="C52" s="15"/>
      <c r="D52" s="15"/>
    </row>
    <row r="53" spans="2:4" ht="19" customHeight="1" x14ac:dyDescent="0.45">
      <c r="B53" s="23"/>
      <c r="C53" s="15"/>
      <c r="D53" s="15"/>
    </row>
    <row r="54" spans="2:4" ht="19" customHeight="1" x14ac:dyDescent="0.45">
      <c r="B54" s="23"/>
      <c r="C54" s="15"/>
      <c r="D54" s="15"/>
    </row>
    <row r="55" spans="2:4" ht="19" customHeight="1" x14ac:dyDescent="0.45">
      <c r="B55" s="23"/>
      <c r="C55" s="15"/>
      <c r="D55" s="15"/>
    </row>
    <row r="56" spans="2:4" ht="19" customHeight="1" x14ac:dyDescent="0.45">
      <c r="B56" s="23"/>
      <c r="C56" s="15"/>
      <c r="D56" s="15"/>
    </row>
    <row r="57" spans="2:4" ht="19" customHeight="1" x14ac:dyDescent="0.45">
      <c r="B57" s="23"/>
      <c r="C57" s="15"/>
      <c r="D57" s="15"/>
    </row>
    <row r="58" spans="2:4" ht="19" customHeight="1" x14ac:dyDescent="0.45">
      <c r="B58" s="23"/>
      <c r="C58" s="15"/>
      <c r="D58" s="15"/>
    </row>
    <row r="59" spans="2:4" ht="19" customHeight="1" x14ac:dyDescent="0.45">
      <c r="B59" s="23"/>
      <c r="C59" s="15"/>
      <c r="D59" s="15"/>
    </row>
    <row r="60" spans="2:4" ht="19" customHeight="1" x14ac:dyDescent="0.45">
      <c r="B60" s="23"/>
      <c r="C60" s="15"/>
      <c r="D60" s="15"/>
    </row>
    <row r="61" spans="2:4" ht="19" customHeight="1" x14ac:dyDescent="0.45">
      <c r="B61" s="23"/>
      <c r="C61" s="15"/>
      <c r="D61" s="15"/>
    </row>
    <row r="62" spans="2:4" ht="19" customHeight="1" x14ac:dyDescent="0.45">
      <c r="B62" s="23"/>
      <c r="C62" s="15"/>
      <c r="D62" s="15"/>
    </row>
    <row r="63" spans="2:4" ht="19" customHeight="1" x14ac:dyDescent="0.45">
      <c r="B63" s="23"/>
      <c r="C63" s="15"/>
      <c r="D63" s="15"/>
    </row>
    <row r="64" spans="2:4" ht="19" customHeight="1" x14ac:dyDescent="0.45">
      <c r="B64" s="23"/>
      <c r="C64" s="15"/>
      <c r="D64" s="15"/>
    </row>
    <row r="65" spans="2:4" ht="19" customHeight="1" x14ac:dyDescent="0.45">
      <c r="B65" s="23"/>
      <c r="C65" s="15"/>
      <c r="D65" s="15"/>
    </row>
    <row r="66" spans="2:4" ht="19" customHeight="1" x14ac:dyDescent="0.45">
      <c r="B66" s="23"/>
      <c r="C66" s="15"/>
      <c r="D66" s="15"/>
    </row>
    <row r="67" spans="2:4" ht="19" customHeight="1" x14ac:dyDescent="0.45">
      <c r="B67" s="23"/>
      <c r="C67" s="15"/>
      <c r="D67" s="15"/>
    </row>
    <row r="68" spans="2:4" ht="19" customHeight="1" x14ac:dyDescent="0.45">
      <c r="B68" s="23"/>
      <c r="C68" s="15"/>
      <c r="D68" s="15"/>
    </row>
    <row r="69" spans="2:4" ht="19" customHeight="1" x14ac:dyDescent="0.45">
      <c r="B69" s="23"/>
      <c r="C69" s="15"/>
      <c r="D69" s="15"/>
    </row>
    <row r="70" spans="2:4" ht="19" customHeight="1" x14ac:dyDescent="0.45">
      <c r="B70" s="23"/>
      <c r="C70" s="15"/>
      <c r="D70" s="15"/>
    </row>
    <row r="71" spans="2:4" ht="19" customHeight="1" x14ac:dyDescent="0.45">
      <c r="B71" s="23"/>
      <c r="C71" s="15"/>
      <c r="D71" s="15"/>
    </row>
    <row r="72" spans="2:4" ht="19" customHeight="1" x14ac:dyDescent="0.45">
      <c r="B72" s="23"/>
      <c r="C72" s="15"/>
      <c r="D72" s="15"/>
    </row>
    <row r="73" spans="2:4" ht="19" customHeight="1" x14ac:dyDescent="0.45">
      <c r="B73" s="23"/>
      <c r="C73" s="15"/>
      <c r="D73" s="15"/>
    </row>
    <row r="74" spans="2:4" ht="19" customHeight="1" x14ac:dyDescent="0.45">
      <c r="B74" s="23"/>
      <c r="C74" s="15"/>
      <c r="D74" s="15"/>
    </row>
    <row r="75" spans="2:4" ht="19" customHeight="1" x14ac:dyDescent="0.45">
      <c r="B75" s="23"/>
      <c r="C75" s="15"/>
      <c r="D75" s="15"/>
    </row>
    <row r="76" spans="2:4" ht="19" customHeight="1" x14ac:dyDescent="0.45">
      <c r="B76" s="23"/>
      <c r="C76" s="15"/>
      <c r="D76" s="15"/>
    </row>
    <row r="77" spans="2:4" ht="19" customHeight="1" x14ac:dyDescent="0.45">
      <c r="B77" s="23"/>
      <c r="C77" s="15"/>
      <c r="D77" s="15"/>
    </row>
    <row r="78" spans="2:4" ht="19" customHeight="1" x14ac:dyDescent="0.45">
      <c r="B78" s="23"/>
      <c r="C78" s="15"/>
      <c r="D78" s="15"/>
    </row>
    <row r="79" spans="2:4" ht="19" customHeight="1" x14ac:dyDescent="0.45">
      <c r="B79" s="23"/>
      <c r="C79" s="15"/>
      <c r="D79" s="15"/>
    </row>
    <row r="80" spans="2:4" ht="19" customHeight="1" x14ac:dyDescent="0.45">
      <c r="B80" s="23"/>
      <c r="C80" s="15"/>
      <c r="D80" s="15"/>
    </row>
    <row r="81" spans="2:4" ht="19" customHeight="1" x14ac:dyDescent="0.45">
      <c r="B81" s="23"/>
      <c r="C81" s="15"/>
      <c r="D81" s="15"/>
    </row>
    <row r="82" spans="2:4" ht="19" customHeight="1" x14ac:dyDescent="0.45">
      <c r="B82" s="23"/>
      <c r="C82" s="15"/>
      <c r="D82" s="15"/>
    </row>
    <row r="83" spans="2:4" ht="19" customHeight="1" x14ac:dyDescent="0.45">
      <c r="B83" s="23"/>
      <c r="C83" s="15"/>
      <c r="D83" s="15"/>
    </row>
    <row r="84" spans="2:4" ht="19" customHeight="1" x14ac:dyDescent="0.45">
      <c r="B84" s="23"/>
      <c r="C84" s="15"/>
      <c r="D84" s="15"/>
    </row>
    <row r="85" spans="2:4" ht="19" customHeight="1" x14ac:dyDescent="0.45">
      <c r="B85" s="23"/>
      <c r="C85" s="15"/>
      <c r="D85" s="15"/>
    </row>
    <row r="86" spans="2:4" ht="19" customHeight="1" x14ac:dyDescent="0.45">
      <c r="B86" s="23"/>
      <c r="C86" s="15"/>
      <c r="D86" s="15"/>
    </row>
    <row r="87" spans="2:4" ht="19" customHeight="1" x14ac:dyDescent="0.45">
      <c r="B87" s="23"/>
      <c r="C87" s="15"/>
      <c r="D87" s="15"/>
    </row>
    <row r="88" spans="2:4" ht="19" customHeight="1" x14ac:dyDescent="0.45">
      <c r="B88" s="23"/>
      <c r="C88" s="15"/>
      <c r="D88" s="15"/>
    </row>
    <row r="89" spans="2:4" ht="19" customHeight="1" x14ac:dyDescent="0.45">
      <c r="B89" s="23"/>
      <c r="C89" s="15"/>
      <c r="D89" s="15"/>
    </row>
    <row r="90" spans="2:4" ht="19" customHeight="1" x14ac:dyDescent="0.45">
      <c r="B90" s="23"/>
      <c r="C90" s="15"/>
      <c r="D90" s="15"/>
    </row>
    <row r="91" spans="2:4" ht="19" customHeight="1" x14ac:dyDescent="0.45">
      <c r="B91" s="23"/>
      <c r="C91" s="15"/>
      <c r="D91" s="15"/>
    </row>
    <row r="92" spans="2:4" ht="19" customHeight="1" x14ac:dyDescent="0.45">
      <c r="B92" s="23"/>
      <c r="C92" s="15"/>
      <c r="D92" s="15"/>
    </row>
    <row r="93" spans="2:4" ht="19" customHeight="1" x14ac:dyDescent="0.45">
      <c r="B93" s="23"/>
      <c r="C93" s="15"/>
      <c r="D93" s="15"/>
    </row>
    <row r="94" spans="2:4" ht="19" customHeight="1" x14ac:dyDescent="0.45">
      <c r="B94" s="23"/>
      <c r="C94" s="15"/>
      <c r="D94" s="15"/>
    </row>
    <row r="95" spans="2:4" ht="19" customHeight="1" x14ac:dyDescent="0.45">
      <c r="B95" s="23"/>
      <c r="C95" s="15"/>
      <c r="D95" s="15"/>
    </row>
    <row r="96" spans="2:4" ht="19" customHeight="1" x14ac:dyDescent="0.45">
      <c r="B96" s="23"/>
      <c r="C96" s="15"/>
      <c r="D96" s="15"/>
    </row>
    <row r="97" spans="2:4" ht="19" customHeight="1" x14ac:dyDescent="0.45">
      <c r="B97" s="23"/>
      <c r="C97" s="15"/>
      <c r="D97" s="15"/>
    </row>
    <row r="98" spans="2:4" ht="19" customHeight="1" x14ac:dyDescent="0.45">
      <c r="B98" s="23"/>
      <c r="C98" s="15"/>
      <c r="D98" s="15"/>
    </row>
    <row r="99" spans="2:4" ht="19" customHeight="1" x14ac:dyDescent="0.45">
      <c r="B99" s="23"/>
      <c r="C99" s="15"/>
      <c r="D99" s="15"/>
    </row>
    <row r="100" spans="2:4" ht="19" customHeight="1" x14ac:dyDescent="0.45">
      <c r="B100" s="23"/>
      <c r="C100" s="15"/>
      <c r="D100" s="15"/>
    </row>
    <row r="101" spans="2:4" ht="19" customHeight="1" x14ac:dyDescent="0.45">
      <c r="B101" s="23"/>
      <c r="C101" s="15"/>
      <c r="D101" s="15"/>
    </row>
    <row r="102" spans="2:4" ht="19" customHeight="1" x14ac:dyDescent="0.45">
      <c r="B102" s="23"/>
      <c r="C102" s="15"/>
      <c r="D102" s="15"/>
    </row>
    <row r="103" spans="2:4" ht="19" customHeight="1" x14ac:dyDescent="0.45">
      <c r="B103" s="23"/>
      <c r="C103" s="15"/>
      <c r="D103" s="15"/>
    </row>
    <row r="104" spans="2:4" ht="19" customHeight="1" x14ac:dyDescent="0.45">
      <c r="B104" s="23"/>
      <c r="C104" s="15"/>
      <c r="D104" s="15"/>
    </row>
    <row r="105" spans="2:4" ht="19" customHeight="1" x14ac:dyDescent="0.45">
      <c r="B105" s="23"/>
      <c r="C105" s="15"/>
      <c r="D105" s="15"/>
    </row>
    <row r="106" spans="2:4" ht="19" customHeight="1" x14ac:dyDescent="0.45">
      <c r="B106" s="23"/>
      <c r="C106" s="15"/>
      <c r="D106" s="15"/>
    </row>
    <row r="107" spans="2:4" ht="19" customHeight="1" x14ac:dyDescent="0.45">
      <c r="B107" s="23"/>
      <c r="C107" s="15"/>
      <c r="D107" s="15"/>
    </row>
    <row r="108" spans="2:4" ht="19" customHeight="1" x14ac:dyDescent="0.45">
      <c r="B108" s="23"/>
      <c r="C108" s="15"/>
      <c r="D108" s="15"/>
    </row>
    <row r="109" spans="2:4" ht="19" customHeight="1" x14ac:dyDescent="0.45">
      <c r="B109" s="23"/>
      <c r="C109" s="15"/>
      <c r="D109" s="15"/>
    </row>
    <row r="110" spans="2:4" ht="19" customHeight="1" x14ac:dyDescent="0.45">
      <c r="B110" s="23"/>
      <c r="C110" s="15"/>
      <c r="D110" s="15"/>
    </row>
    <row r="111" spans="2:4" ht="19" customHeight="1" x14ac:dyDescent="0.45">
      <c r="B111" s="23"/>
      <c r="C111" s="15"/>
      <c r="D111" s="15"/>
    </row>
    <row r="112" spans="2:4" ht="19" customHeight="1" x14ac:dyDescent="0.45">
      <c r="B112" s="23"/>
      <c r="C112" s="15"/>
      <c r="D112" s="15"/>
    </row>
    <row r="113" spans="2:4" ht="19" customHeight="1" x14ac:dyDescent="0.45">
      <c r="B113" s="23"/>
      <c r="C113" s="15"/>
      <c r="D113" s="15"/>
    </row>
    <row r="114" spans="2:4" ht="19" customHeight="1" x14ac:dyDescent="0.45">
      <c r="B114" s="23"/>
      <c r="C114" s="15"/>
      <c r="D114" s="15"/>
    </row>
    <row r="115" spans="2:4" ht="19" customHeight="1" x14ac:dyDescent="0.45">
      <c r="B115" s="23"/>
      <c r="C115" s="15"/>
      <c r="D115" s="15"/>
    </row>
    <row r="116" spans="2:4" ht="19" customHeight="1" x14ac:dyDescent="0.45">
      <c r="B116" s="23"/>
      <c r="C116" s="15"/>
      <c r="D116" s="15"/>
    </row>
    <row r="117" spans="2:4" ht="19" customHeight="1" x14ac:dyDescent="0.45">
      <c r="B117" s="23"/>
      <c r="C117" s="15"/>
      <c r="D117" s="15"/>
    </row>
    <row r="118" spans="2:4" ht="19" customHeight="1" x14ac:dyDescent="0.45">
      <c r="B118" s="23"/>
      <c r="C118" s="15"/>
      <c r="D118" s="15"/>
    </row>
    <row r="119" spans="2:4" ht="19" customHeight="1" x14ac:dyDescent="0.45">
      <c r="B119" s="23"/>
      <c r="C119" s="15"/>
      <c r="D119" s="15"/>
    </row>
    <row r="120" spans="2:4" ht="19" customHeight="1" x14ac:dyDescent="0.45">
      <c r="B120" s="23"/>
      <c r="C120" s="15"/>
      <c r="D120" s="15"/>
    </row>
    <row r="121" spans="2:4" ht="19" customHeight="1" x14ac:dyDescent="0.45">
      <c r="B121" s="23"/>
      <c r="C121" s="15"/>
      <c r="D121" s="15"/>
    </row>
    <row r="122" spans="2:4" ht="19" customHeight="1" x14ac:dyDescent="0.45">
      <c r="B122" s="23"/>
      <c r="C122" s="15"/>
      <c r="D122" s="15"/>
    </row>
    <row r="123" spans="2:4" ht="19" customHeight="1" x14ac:dyDescent="0.35"/>
    <row r="124" spans="2:4" ht="19" customHeight="1" x14ac:dyDescent="0.35"/>
    <row r="125" spans="2:4" ht="19" customHeight="1" x14ac:dyDescent="0.35"/>
    <row r="126" spans="2:4" ht="19" customHeight="1" x14ac:dyDescent="0.35"/>
    <row r="127" spans="2:4" ht="19" customHeight="1" x14ac:dyDescent="0.35"/>
    <row r="128" spans="2:4" ht="19" customHeight="1" x14ac:dyDescent="0.35"/>
    <row r="129" ht="19" customHeight="1" x14ac:dyDescent="0.35"/>
    <row r="130" ht="19" customHeight="1" x14ac:dyDescent="0.35"/>
    <row r="131" ht="19" customHeight="1" x14ac:dyDescent="0.35"/>
    <row r="132" ht="19" customHeight="1" x14ac:dyDescent="0.35"/>
    <row r="133" ht="19" customHeight="1" x14ac:dyDescent="0.35"/>
    <row r="134" ht="19" customHeight="1" x14ac:dyDescent="0.35"/>
    <row r="135" ht="19" customHeight="1" x14ac:dyDescent="0.35"/>
    <row r="136" ht="19" customHeight="1" x14ac:dyDescent="0.35"/>
    <row r="137" ht="19" customHeight="1" x14ac:dyDescent="0.35"/>
    <row r="138" ht="19" customHeight="1" x14ac:dyDescent="0.35"/>
    <row r="139" ht="19" customHeight="1" x14ac:dyDescent="0.35"/>
    <row r="140" ht="19" customHeight="1" x14ac:dyDescent="0.35"/>
    <row r="141" ht="19" customHeight="1" x14ac:dyDescent="0.35"/>
    <row r="142" ht="19" customHeight="1" x14ac:dyDescent="0.35"/>
    <row r="143" ht="19" customHeight="1" x14ac:dyDescent="0.35"/>
    <row r="144" ht="19" customHeight="1" x14ac:dyDescent="0.35"/>
    <row r="145" ht="19" customHeight="1" x14ac:dyDescent="0.35"/>
    <row r="146" ht="19" customHeight="1" x14ac:dyDescent="0.35"/>
    <row r="147" ht="19" customHeight="1" x14ac:dyDescent="0.35"/>
    <row r="148" ht="19" customHeight="1" x14ac:dyDescent="0.35"/>
    <row r="149" ht="19" customHeight="1" x14ac:dyDescent="0.35"/>
    <row r="150" ht="19" customHeight="1" x14ac:dyDescent="0.35"/>
    <row r="151" ht="19" customHeight="1" x14ac:dyDescent="0.35"/>
  </sheetData>
  <mergeCells count="3">
    <mergeCell ref="B1:D1"/>
    <mergeCell ref="D28:E28"/>
    <mergeCell ref="D29:E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PPA Data</vt:lpstr>
      <vt:lpstr>PPA Rates comparison</vt:lpstr>
      <vt:lpstr>Weighted Average analysis</vt:lpstr>
      <vt:lpstr>Inference from PPA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Suhaib J</dc:creator>
  <cp:lastModifiedBy>Shine T A</cp:lastModifiedBy>
  <cp:lastPrinted>2023-10-05T09:11:47Z</cp:lastPrinted>
  <dcterms:created xsi:type="dcterms:W3CDTF">2023-09-21T04:06:16Z</dcterms:created>
  <dcterms:modified xsi:type="dcterms:W3CDTF">2023-10-11T06:50:34Z</dcterms:modified>
</cp:coreProperties>
</file>